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04" tabRatio="858" firstSheet="9" activeTab="21"/>
  </bookViews>
  <sheets>
    <sheet name="прил №3" sheetId="3" r:id="rId1"/>
    <sheet name="прил №4" sheetId="24" r:id="rId2"/>
    <sheet name="прил №5" sheetId="5" r:id="rId3"/>
    <sheet name="прил №6" sheetId="6" r:id="rId4"/>
    <sheet name="прил №7" sheetId="7" r:id="rId5"/>
    <sheet name="прил №8" sheetId="4" r:id="rId6"/>
    <sheet name="расш №1 к 8 прил" sheetId="2" r:id="rId7"/>
    <sheet name="расш №2 к прил №8" sheetId="17" r:id="rId8"/>
    <sheet name="прил №9" sheetId="8" r:id="rId9"/>
    <sheet name="прил №10" sheetId="9" r:id="rId10"/>
    <sheet name="прил №12" sheetId="10" r:id="rId11"/>
    <sheet name="прил №13" sheetId="15" r:id="rId12"/>
    <sheet name="прил №14" sheetId="16" r:id="rId13"/>
    <sheet name="прил №15" sheetId="18" r:id="rId14"/>
    <sheet name="прил №16" sheetId="11" r:id="rId15"/>
    <sheet name="прил №17" sheetId="12" r:id="rId16"/>
    <sheet name="прил №18" sheetId="13" r:id="rId17"/>
    <sheet name="прил №19" sheetId="20" r:id="rId18"/>
    <sheet name="прил №20" sheetId="14" r:id="rId19"/>
    <sheet name="прил №21" sheetId="21" r:id="rId20"/>
    <sheet name="Расчет дотации поселениям" sheetId="22" r:id="rId21"/>
    <sheet name="суммарная оценка расходов" sheetId="23" r:id="rId22"/>
  </sheets>
  <externalReferences>
    <externalReference r:id="rId23"/>
  </externalReferences>
  <calcPr calcId="152511" refMode="R1C1"/>
  <fileRecoveryPr repairLoad="1"/>
</workbook>
</file>

<file path=xl/calcChain.xml><?xml version="1.0" encoding="utf-8"?>
<calcChain xmlns="http://schemas.openxmlformats.org/spreadsheetml/2006/main">
  <c r="B24" i="22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41" i="20" l="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71" i="18"/>
  <c r="B70"/>
  <c r="B69"/>
  <c r="B68"/>
  <c r="B67"/>
  <c r="B66"/>
  <c r="B65"/>
  <c r="B64"/>
  <c r="B63"/>
  <c r="B60"/>
  <c r="B59"/>
  <c r="B58"/>
  <c r="B57"/>
  <c r="R56"/>
  <c r="B56"/>
  <c r="B55"/>
  <c r="B54"/>
  <c r="B53"/>
  <c r="B52"/>
  <c r="B51"/>
  <c r="B50"/>
  <c r="B49"/>
  <c r="B48"/>
  <c r="B47"/>
  <c r="B46"/>
  <c r="B45"/>
  <c r="S43"/>
  <c r="U43" s="1"/>
  <c r="R43"/>
  <c r="T43"/>
  <c r="B43"/>
  <c r="T42"/>
  <c r="R42"/>
  <c r="S42"/>
  <c r="B42"/>
  <c r="U41"/>
  <c r="T41"/>
  <c r="S41"/>
  <c r="R41"/>
  <c r="B41"/>
  <c r="T40"/>
  <c r="S40"/>
  <c r="U40" s="1"/>
  <c r="R40"/>
  <c r="B40"/>
  <c r="R39"/>
  <c r="T39"/>
  <c r="S39"/>
  <c r="U39" s="1"/>
  <c r="B39"/>
  <c r="T38"/>
  <c r="R38"/>
  <c r="S38"/>
  <c r="B38"/>
  <c r="S37"/>
  <c r="R37"/>
  <c r="T37"/>
  <c r="B37"/>
  <c r="R36"/>
  <c r="T36"/>
  <c r="S36"/>
  <c r="U36" s="1"/>
  <c r="B36"/>
  <c r="R35"/>
  <c r="T35"/>
  <c r="S35"/>
  <c r="U35" s="1"/>
  <c r="B35"/>
  <c r="T34"/>
  <c r="R34"/>
  <c r="S34"/>
  <c r="U34" s="1"/>
  <c r="B34"/>
  <c r="S33"/>
  <c r="R33"/>
  <c r="T33"/>
  <c r="B33"/>
  <c r="T32"/>
  <c r="R32"/>
  <c r="S32"/>
  <c r="U32" s="1"/>
  <c r="B32"/>
  <c r="S31"/>
  <c r="R31"/>
  <c r="T31"/>
  <c r="B31"/>
  <c r="T30"/>
  <c r="R30"/>
  <c r="S30"/>
  <c r="U30" s="1"/>
  <c r="B30"/>
  <c r="S29"/>
  <c r="R29"/>
  <c r="T29"/>
  <c r="B29"/>
  <c r="R28"/>
  <c r="T28"/>
  <c r="S28"/>
  <c r="U28" s="1"/>
  <c r="B28"/>
  <c r="S27"/>
  <c r="R27"/>
  <c r="T27"/>
  <c r="B27"/>
  <c r="T26"/>
  <c r="R26"/>
  <c r="S26"/>
  <c r="U26" s="1"/>
  <c r="B26"/>
  <c r="T25"/>
  <c r="S25"/>
  <c r="R25"/>
  <c r="B25"/>
  <c r="T24"/>
  <c r="S24"/>
  <c r="U24" s="1"/>
  <c r="R24"/>
  <c r="B24"/>
  <c r="R23"/>
  <c r="T23"/>
  <c r="S23"/>
  <c r="U23" s="1"/>
  <c r="B23"/>
  <c r="T22"/>
  <c r="R22"/>
  <c r="S22"/>
  <c r="B22"/>
  <c r="R21"/>
  <c r="T21"/>
  <c r="S21"/>
  <c r="U21" s="1"/>
  <c r="B21"/>
  <c r="T20"/>
  <c r="R20"/>
  <c r="S20"/>
  <c r="B20"/>
  <c r="S19"/>
  <c r="R19"/>
  <c r="T19"/>
  <c r="U19" s="1"/>
  <c r="B19"/>
  <c r="S18"/>
  <c r="R18"/>
  <c r="T18"/>
  <c r="B18"/>
  <c r="R17"/>
  <c r="T17"/>
  <c r="S17"/>
  <c r="U17" s="1"/>
  <c r="B17"/>
  <c r="T16"/>
  <c r="U16" s="1"/>
  <c r="R16"/>
  <c r="S16"/>
  <c r="B16"/>
  <c r="S15"/>
  <c r="U15" s="1"/>
  <c r="R15"/>
  <c r="T15"/>
  <c r="B15"/>
  <c r="R14"/>
  <c r="S14"/>
  <c r="B14"/>
  <c r="R13"/>
  <c r="T13"/>
  <c r="B13"/>
  <c r="E8" i="17"/>
  <c r="D8"/>
  <c r="B17" i="16"/>
  <c r="B14" i="14"/>
  <c r="G192" i="4"/>
  <c r="H192"/>
  <c r="I192"/>
  <c r="B67" i="2"/>
  <c r="B66"/>
  <c r="B65"/>
  <c r="B64"/>
  <c r="B63"/>
  <c r="B62"/>
  <c r="B61"/>
  <c r="B60"/>
  <c r="B59"/>
  <c r="B58"/>
  <c r="B57"/>
  <c r="B56"/>
  <c r="B55"/>
  <c r="B54"/>
  <c r="B53"/>
  <c r="B52"/>
  <c r="U42" i="18" l="1"/>
  <c r="U20"/>
  <c r="U22"/>
  <c r="U25"/>
  <c r="U27"/>
  <c r="U29"/>
  <c r="U31"/>
  <c r="U33"/>
  <c r="U37"/>
  <c r="U38"/>
  <c r="T14"/>
  <c r="T44" s="1"/>
  <c r="U18"/>
  <c r="R57"/>
  <c r="R55"/>
  <c r="R44"/>
  <c r="S13"/>
  <c r="R52"/>
  <c r="U14" l="1"/>
  <c r="R50"/>
  <c r="R58"/>
  <c r="R59"/>
  <c r="R48"/>
  <c r="S44"/>
  <c r="U13"/>
  <c r="U44" s="1"/>
  <c r="R53"/>
  <c r="R54"/>
  <c r="R46"/>
  <c r="R49"/>
  <c r="R47"/>
  <c r="R51"/>
  <c r="B33" i="15"/>
  <c r="R45" i="18" l="1"/>
  <c r="R61" s="1"/>
  <c r="D69" i="5" l="1"/>
</calcChain>
</file>

<file path=xl/sharedStrings.xml><?xml version="1.0" encoding="utf-8"?>
<sst xmlns="http://schemas.openxmlformats.org/spreadsheetml/2006/main" count="1753" uniqueCount="677">
  <si>
    <t>Расшифровка №1</t>
  </si>
  <si>
    <t>к приложению 8 к решению Собрания МР "Ботлихский район" на 2019г</t>
  </si>
  <si>
    <t xml:space="preserve">Наименование казенных учреждений </t>
  </si>
  <si>
    <t>Расходы на выплату персоналу местного самоуправления  (110)</t>
  </si>
  <si>
    <t>Иные закупки товаров, работ и услуг для муниципальных нужд   (240)</t>
  </si>
  <si>
    <t>в т. ч. капитальный ремонт зданий</t>
  </si>
  <si>
    <t>Уплата налогов, сборов и иных обязательств платежей в бюджетную систему РФ (850)</t>
  </si>
  <si>
    <t>Бюджетные инвестиции в объекты капитального строительства муницип. собственности казенным учреждениям (414)</t>
  </si>
  <si>
    <t>ВСЕГО</t>
  </si>
  <si>
    <t xml:space="preserve"> </t>
  </si>
  <si>
    <t xml:space="preserve">Алак СОШ МКУ </t>
  </si>
  <si>
    <t>Анди СОШ №1 МКУ</t>
  </si>
  <si>
    <t>Анди СОШ №2 МКУ</t>
  </si>
  <si>
    <t>Ансалта СОШ МКУ</t>
  </si>
  <si>
    <t>Ашали СОШ МКУ</t>
  </si>
  <si>
    <t>БСШ №1 МКУ</t>
  </si>
  <si>
    <t>БСШ №2 МКУ</t>
  </si>
  <si>
    <t>БСШ №3 МКУ</t>
  </si>
  <si>
    <t>Гагатли СОШ МКУ</t>
  </si>
  <si>
    <t>Годобери СОШ МКУ</t>
  </si>
  <si>
    <t>Зило СОШ МКУ</t>
  </si>
  <si>
    <t xml:space="preserve">Кванхидатли СОШ МКУ </t>
  </si>
  <si>
    <t>Миарсо СОШ МКУ</t>
  </si>
  <si>
    <t>Муни СОШ МКУ</t>
  </si>
  <si>
    <t>Ортоколо СОШ МКУ</t>
  </si>
  <si>
    <t>Рахата СОШ МКУ</t>
  </si>
  <si>
    <t>Риквани СОШ МКУ</t>
  </si>
  <si>
    <t>Тандо СОШ МКУ</t>
  </si>
  <si>
    <t>Тасута СОШ МКУ</t>
  </si>
  <si>
    <t>Тлох СОШ МКУ</t>
  </si>
  <si>
    <t>Хелетури СОШ МКУ</t>
  </si>
  <si>
    <t>Чанко СОШ МКУ</t>
  </si>
  <si>
    <t>Шодрода СОШ МКУ</t>
  </si>
  <si>
    <t xml:space="preserve">Инхело ООШ МКУ </t>
  </si>
  <si>
    <t>Кижани ООШ МКУ</t>
  </si>
  <si>
    <t>Беледи НОШ МКУ</t>
  </si>
  <si>
    <t>В-Алак НОШ МКУ</t>
  </si>
  <si>
    <t>Гунха НОШ МКУ</t>
  </si>
  <si>
    <t>Зибирхали НОШ МКУ</t>
  </si>
  <si>
    <t>Н-Алак НОШ МКУ</t>
  </si>
  <si>
    <t>Шиворта НОШ МКУ</t>
  </si>
  <si>
    <t>МКУ РЦДОД и Ю</t>
  </si>
  <si>
    <t>Анди  ДЮСШ МКУ</t>
  </si>
  <si>
    <t>Ансалта  ДЮСШ МКУ</t>
  </si>
  <si>
    <t>Риквани спортзал</t>
  </si>
  <si>
    <t>Ботлих ДЮСШ</t>
  </si>
  <si>
    <t xml:space="preserve">Тлох ДЮСШ   МКУ </t>
  </si>
  <si>
    <t>Группы кратковременного пребыв</t>
  </si>
  <si>
    <t>МКУ Информационно метод центр</t>
  </si>
  <si>
    <t>Расходы на ЕГЭ</t>
  </si>
  <si>
    <t>Итого:</t>
  </si>
  <si>
    <t>приложение № 3</t>
  </si>
  <si>
    <t xml:space="preserve">к решению Собрания депутатов МР "Ботлихский район" </t>
  </si>
  <si>
    <t xml:space="preserve">"О районном бюджете МР "Ботлихский район "на 2019 год и на плановый период 2020-2021 годов </t>
  </si>
  <si>
    <t xml:space="preserve"> от ___ декабря 2018 г № __</t>
  </si>
  <si>
    <t>Объем поступлений доходов районного бюджета</t>
  </si>
  <si>
    <t xml:space="preserve">  МР "Ботлихский район"  на 2019 год и на плановый период 2020-2021 годов.</t>
  </si>
  <si>
    <t>(тыс.)</t>
  </si>
  <si>
    <t>№ п/п</t>
  </si>
  <si>
    <t>Код по КБК</t>
  </si>
  <si>
    <t>Наименование доходов</t>
  </si>
  <si>
    <t>Сумма</t>
  </si>
  <si>
    <t>2019 г</t>
  </si>
  <si>
    <t>2020 г</t>
  </si>
  <si>
    <t>2021 г</t>
  </si>
  <si>
    <t>182 101 02000 01 0000 110</t>
  </si>
  <si>
    <t xml:space="preserve">Налог на доходы физических лиц </t>
  </si>
  <si>
    <t>182 105 02000 02 0000 110</t>
  </si>
  <si>
    <t>Единый налог на вмененный доход для отдельных видов деят.</t>
  </si>
  <si>
    <t>182 105 03000 01 0000 110</t>
  </si>
  <si>
    <t>Единый сельхозналог</t>
  </si>
  <si>
    <t>182 108 04020 01 0000 110</t>
  </si>
  <si>
    <t>Госпошлина</t>
  </si>
  <si>
    <t xml:space="preserve">   </t>
  </si>
  <si>
    <t>100 103 02230 01 0000 110</t>
  </si>
  <si>
    <t>Доходы от уплаты акцизов на дизтопливо</t>
  </si>
  <si>
    <t>182 105 01000 01 0000 110</t>
  </si>
  <si>
    <t>УСН</t>
  </si>
  <si>
    <t>Неналоговые доходы</t>
  </si>
  <si>
    <t>165 111 05035 05 0000 120</t>
  </si>
  <si>
    <t>Доходы от сдачи в аренду имущества, находящегося в собственности муниципального образования района</t>
  </si>
  <si>
    <t>165 111 05013 05 0000 120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</si>
  <si>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</si>
  <si>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приватизации муниципального имущества</t>
  </si>
  <si>
    <t>400 113 01995 05 0000 130</t>
  </si>
  <si>
    <t>Прочие доходы от оказания платных услуг  (ясли-сады)</t>
  </si>
  <si>
    <t>165 113 01995 05 0000 130</t>
  </si>
  <si>
    <t>Прочие доходы от оказания платных услуг  (МКУ Районной газеты "Дружба")</t>
  </si>
  <si>
    <t>Прочие доходы от оказания платных услуг  (МКУ РВК)</t>
  </si>
  <si>
    <t>Итого налоговые и неналоговые доходы:</t>
  </si>
  <si>
    <t>992 202 01001 05 0000 151</t>
  </si>
  <si>
    <t>Фонд финансовой поддержки муниципального района</t>
  </si>
  <si>
    <t>Дотация поселениям на частичную компенсацию дополнительных расходов на повышение оплаты труда работников культуры, определённых указами Президента РФ</t>
  </si>
  <si>
    <t>Субсидии</t>
  </si>
  <si>
    <t>в том числе:</t>
  </si>
  <si>
    <t>992 202 02999 05 0000 151</t>
  </si>
  <si>
    <t>на обеспечение питания учащихся 1-4 классов</t>
  </si>
  <si>
    <t>Субвенция</t>
  </si>
  <si>
    <t>992 202 03024 05 0000 151</t>
  </si>
  <si>
    <t>Госстандарт образования</t>
  </si>
  <si>
    <t>Госстандарт  дошкольного образования</t>
  </si>
  <si>
    <t>992 202 03027 05 0000 151</t>
  </si>
  <si>
    <t>На содержание детей в семье опекунов</t>
  </si>
  <si>
    <t>992 202 03026 05 0000 151</t>
  </si>
  <si>
    <t>Расходы на обеспечение детей-сирот жилимы помещениями</t>
  </si>
  <si>
    <t>992 202 03029 05 0000 151</t>
  </si>
  <si>
    <t>расходы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</si>
  <si>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992 202 03020 05 0000 151</t>
  </si>
  <si>
    <t>расходы на выплату единовременного пособия при всех формах устройства детей в семью</t>
  </si>
  <si>
    <t>001 202 03024 05 0000 151</t>
  </si>
  <si>
    <t>расходы для выполнения государственных полномочий РД по хранению, комплектованию и использованию Архивного фонда</t>
  </si>
  <si>
    <t>001 202 03003 05 0000 151</t>
  </si>
  <si>
    <t>Загсы</t>
  </si>
  <si>
    <t>субвенция бюджетам муниципального района по наделению органов местного самоуправления гос. полномочиями РД по расчету и предоставлению дотаций поселениям</t>
  </si>
  <si>
    <t>Субвенция на отлов и содержание бездомных животных</t>
  </si>
  <si>
    <t>992 202 03015 05 0000 151</t>
  </si>
  <si>
    <t>выполнения полномочий по первичному воинскому учету на территориях, где отсутствуют военные комиссариаты</t>
  </si>
  <si>
    <t>выполнения полномочий по образованию и организации деятельности административных комиссий</t>
  </si>
  <si>
    <t>выполнения полномочий на организацию и осуществление деятельности по опеке и попечительству</t>
  </si>
  <si>
    <t>выполнения полномочий по образованию и организации деятельности административных комиссий по несовершеннолетним</t>
  </si>
  <si>
    <t>на выполнение федеральных полномочий по составлению списков кандидатов в присяжные заседатели Верховного Суда</t>
  </si>
  <si>
    <t>Иные межбюджетные трансферты</t>
  </si>
  <si>
    <t>Всего доходов:</t>
  </si>
  <si>
    <t xml:space="preserve">Распределение бюджетных ассигнований    </t>
  </si>
  <si>
    <t>МР "Ботлихский район" по разделам, подразделам, целевым статьям</t>
  </si>
  <si>
    <t xml:space="preserve">(муниципальным программам и непрограммным направлениям деятельности) группам видов расходов классификации расходов бюджета в ведомственной структуре  </t>
  </si>
  <si>
    <t xml:space="preserve">расходов на 2019 год и на плановый период 2020 - 2021 годов. </t>
  </si>
  <si>
    <t>Наименование</t>
  </si>
  <si>
    <t>Ведом-ство</t>
  </si>
  <si>
    <t>Раздел</t>
  </si>
  <si>
    <t>Подраздел</t>
  </si>
  <si>
    <t>Целевая статья</t>
  </si>
  <si>
    <t>Вид рас-ходов</t>
  </si>
  <si>
    <t>2</t>
  </si>
  <si>
    <t>Администрация МР "Ботлихский район"</t>
  </si>
  <si>
    <t>001</t>
  </si>
  <si>
    <t>Общегосударственные вопросы</t>
  </si>
  <si>
    <t>01</t>
  </si>
  <si>
    <t>00</t>
  </si>
  <si>
    <t>Функционирование высшего должностного лица   муниципального района</t>
  </si>
  <si>
    <t>02</t>
  </si>
  <si>
    <t>Глава муниципального района</t>
  </si>
  <si>
    <t>99 000 10010</t>
  </si>
  <si>
    <t>000</t>
  </si>
  <si>
    <t>Расходы на выплаты персоналу местного самоуправления</t>
  </si>
  <si>
    <t>Иные закупки товаров, работ и услуг для муниципальных нужд</t>
  </si>
  <si>
    <t>Функционирование представительных органов муниципального района</t>
  </si>
  <si>
    <t>03</t>
  </si>
  <si>
    <t>Районное Собрание</t>
  </si>
  <si>
    <t>99 000 10020</t>
  </si>
  <si>
    <t>Функционирование исполнительной власти муниципального района</t>
  </si>
  <si>
    <t>04</t>
  </si>
  <si>
    <t>АМР "Ботлихский район"</t>
  </si>
  <si>
    <t>99 000 10040</t>
  </si>
  <si>
    <t>Уплата налогов, сборов и иных обязательных платежей в бюджетную систему РФ</t>
  </si>
  <si>
    <t>Осуществление полномочий РД по созданию и организации деятельности административных комиссий</t>
  </si>
  <si>
    <t>99 800 77710</t>
  </si>
  <si>
    <t>Осуществление полномочий РД по созданию и организации деятельности комиссии по делам несовершеннолетних</t>
  </si>
  <si>
    <t>99 800 77720</t>
  </si>
  <si>
    <t>Осуществление полномочий РД по хранению, комплектованию, учету и использованию Архивного фонда РД</t>
  </si>
  <si>
    <t>99 800 77730</t>
  </si>
  <si>
    <t>Составление (изменение и дополнение) списков кандидатов в присяжные заседатели</t>
  </si>
  <si>
    <t>05</t>
  </si>
  <si>
    <t>99 800 51200</t>
  </si>
  <si>
    <t>Обеспечение деятельности финансовых органов и органов контроля</t>
  </si>
  <si>
    <t>06</t>
  </si>
  <si>
    <t>Управление финансов и экономики АМР "Ботлихский район"</t>
  </si>
  <si>
    <t>992</t>
  </si>
  <si>
    <t>УФ и Э АМР "Ботлихский район"</t>
  </si>
  <si>
    <t>Контрольно-счетный комитет муниципального района</t>
  </si>
  <si>
    <t>99 000 10030</t>
  </si>
  <si>
    <t>Резервные фонды</t>
  </si>
  <si>
    <t>11</t>
  </si>
  <si>
    <t>99 000 10070</t>
  </si>
  <si>
    <t>Резервные фонды местных администраций</t>
  </si>
  <si>
    <t>Прочие расходы</t>
  </si>
  <si>
    <t>Другие общегосударственные вопросы</t>
  </si>
  <si>
    <t>13</t>
  </si>
  <si>
    <t>99 000 00000</t>
  </si>
  <si>
    <t>120</t>
  </si>
  <si>
    <t xml:space="preserve">Бюджетные инвестиции в объекты капитального строительства муниципальной собственности  КУ </t>
  </si>
  <si>
    <t>МКУ "Хозяйственная служба"</t>
  </si>
  <si>
    <t>МБУ "Централизованная Бухгалтерия"</t>
  </si>
  <si>
    <t>Субсидии на выполнение муниципального задания</t>
  </si>
  <si>
    <t>99 000 90600</t>
  </si>
  <si>
    <t>Иные субсидии</t>
  </si>
  <si>
    <t>НАЦИОНАЛЬНАЯ БЕЗОПАСНОСТЬ И ПРАВООХРАНИТЕЛЬНАЯ ДЕЯТЕЛЬНОСТЬ</t>
  </si>
  <si>
    <t>ДРУГИЕ ОБЩЕГОСУДАРСТВЕННЫЕ РАСХОДЫ</t>
  </si>
  <si>
    <t>Государственная регистрация актов гражданского состояния</t>
  </si>
  <si>
    <t>99 800 59300</t>
  </si>
  <si>
    <t>Отдел безопасности, гр. обороны и ЧС и ЕДДС</t>
  </si>
  <si>
    <t>09</t>
  </si>
  <si>
    <t>Единая Дежурно-Диспетчерская Служба</t>
  </si>
  <si>
    <t>99 000 60300</t>
  </si>
  <si>
    <t>Национальная экономика</t>
  </si>
  <si>
    <t>Общеэкономические вопросы</t>
  </si>
  <si>
    <t>99 000 40060</t>
  </si>
  <si>
    <t xml:space="preserve">Сельское хозяйство  </t>
  </si>
  <si>
    <t>300</t>
  </si>
  <si>
    <t>Сельское хозяйство и рыболовство</t>
  </si>
  <si>
    <t>Управление сельского хозяйства АМР "Ботлихский район"</t>
  </si>
  <si>
    <t>Содержание и отлов безнадзорных животных</t>
  </si>
  <si>
    <t>Дорожное хозяйство **</t>
  </si>
  <si>
    <t>Строительство и модернизация автомобильных дорог общего пользования и местного значения</t>
  </si>
  <si>
    <t>99 000 40200</t>
  </si>
  <si>
    <t>Содержание, ремонт и строительство автомобильных дорог общего пользования и местного значения</t>
  </si>
  <si>
    <t>Жилищно-коммунальное хозяйство</t>
  </si>
  <si>
    <t>350</t>
  </si>
  <si>
    <t>99 000 400 10</t>
  </si>
  <si>
    <t>Бюджетные инвестиции в объекты капитального строительства муниципальной собственности казенным учреждениям</t>
  </si>
  <si>
    <t>99 000 40010</t>
  </si>
  <si>
    <t>Управление образования АМР "Ботлихский район"</t>
  </si>
  <si>
    <t>400</t>
  </si>
  <si>
    <t>ОБРАЗОВАНИЕ</t>
  </si>
  <si>
    <t>07</t>
  </si>
  <si>
    <t>Дошкольное образование*</t>
  </si>
  <si>
    <t>00 000 00000</t>
  </si>
  <si>
    <t>Расходы на выплаты персоналу местного самоуправления (Госстандарт)</t>
  </si>
  <si>
    <t>19 101 06590</t>
  </si>
  <si>
    <t>110</t>
  </si>
  <si>
    <t>240</t>
  </si>
  <si>
    <t>99 000 70010</t>
  </si>
  <si>
    <t>Общее образование</t>
  </si>
  <si>
    <t>Школы - детские сады, школы начальные, неполные средние и средние общие*</t>
  </si>
  <si>
    <t>19 202 06590</t>
  </si>
  <si>
    <t>99 000 70020</t>
  </si>
  <si>
    <t>Учреждения по внешкольной работе с детьми*</t>
  </si>
  <si>
    <t>99 000 70030</t>
  </si>
  <si>
    <t>Молодежная политика и оздоровление детей</t>
  </si>
  <si>
    <t>Прочие мероприятия по молодежной политике</t>
  </si>
  <si>
    <t>99 000 70050</t>
  </si>
  <si>
    <t>Другие вопросы в области образования</t>
  </si>
  <si>
    <t>Аппарат Управления образования</t>
  </si>
  <si>
    <t>МКУ ЦБ УО АМР "Ботлихский район"</t>
  </si>
  <si>
    <t>99 000 70040</t>
  </si>
  <si>
    <t>Информационно-методический центр, хозяйственная  служба управления образования *</t>
  </si>
  <si>
    <t>МКУ Управление культуры МР "Ботлихский район"</t>
  </si>
  <si>
    <t>450</t>
  </si>
  <si>
    <t>99 000 80000</t>
  </si>
  <si>
    <t>Культура, кинематография</t>
  </si>
  <si>
    <t>08</t>
  </si>
  <si>
    <t xml:space="preserve">Культура </t>
  </si>
  <si>
    <t>МКУ Управление культуры</t>
  </si>
  <si>
    <t>99 000 80010</t>
  </si>
  <si>
    <t>Централизованная библиотека с филиалами в поселениях</t>
  </si>
  <si>
    <t>99 000 80020</t>
  </si>
  <si>
    <t>Социальная политика</t>
  </si>
  <si>
    <t>10</t>
  </si>
  <si>
    <t>99 000 90000</t>
  </si>
  <si>
    <t>Пенсионное обеспечение</t>
  </si>
  <si>
    <t>Доплаты к пенсиям муниципальных служащих</t>
  </si>
  <si>
    <t>99 000 90010</t>
  </si>
  <si>
    <t>Социальное обеспеч-е и иные выплаты населению</t>
  </si>
  <si>
    <t>Социальное обеспечение населения</t>
  </si>
  <si>
    <t>Прочие мероприятия в области социальной политики</t>
  </si>
  <si>
    <t>Оказание помощи ветеранам и студентам</t>
  </si>
  <si>
    <t>99 000 90020</t>
  </si>
  <si>
    <t>На приобретение жилья афганцам</t>
  </si>
  <si>
    <t>Охрана семьи и детства</t>
  </si>
  <si>
    <t>223 000 00000</t>
  </si>
  <si>
    <t>на устройство детей в семью</t>
  </si>
  <si>
    <t>на обеспечение жильем детей сырот</t>
  </si>
  <si>
    <t>на содержание круглых сирот</t>
  </si>
  <si>
    <t>Осуществление полномочий РД по организации деятельности опеки и попечительства</t>
  </si>
  <si>
    <t>99 800 77740</t>
  </si>
  <si>
    <t>Физическая культура (прочие мероприятия)</t>
  </si>
  <si>
    <t>Физическая культура</t>
  </si>
  <si>
    <t>99 000 90100</t>
  </si>
  <si>
    <t>МКУ ФОК АМР "Ботлихский район"</t>
  </si>
  <si>
    <t>480</t>
  </si>
  <si>
    <t>99 000 90200</t>
  </si>
  <si>
    <t>100 000 90200</t>
  </si>
  <si>
    <t>Другие вопросы в области физкультуры и спорта</t>
  </si>
  <si>
    <t>Аппарат ФК, спорту, делам молодёжи и туризму</t>
  </si>
  <si>
    <t>Средства массовой информации</t>
  </si>
  <si>
    <t>12</t>
  </si>
  <si>
    <t>МКУ РВК АМР "Ботлихский район"</t>
  </si>
  <si>
    <t>460</t>
  </si>
  <si>
    <t>99 000 90400</t>
  </si>
  <si>
    <t>МКУ Редакция районной газеты "Дружба" АМР "Ботлихский район"</t>
  </si>
  <si>
    <t>470</t>
  </si>
  <si>
    <t>99 000 90300</t>
  </si>
  <si>
    <t>Возврат муниципального долга (проценты).</t>
  </si>
  <si>
    <t>99 000 00920</t>
  </si>
  <si>
    <t xml:space="preserve">Межбюджетные трансферты </t>
  </si>
  <si>
    <t>14</t>
  </si>
  <si>
    <t>Дотации на выравнивание бюджетной обеспеченности поселений</t>
  </si>
  <si>
    <t>26 101 60010</t>
  </si>
  <si>
    <t>Иные дотация на обеспечение сбалансированности бюджетов</t>
  </si>
  <si>
    <t>99 000 60100</t>
  </si>
  <si>
    <t>Прочие межбюджетные трансферты</t>
  </si>
  <si>
    <t>Субвенции на Загсы</t>
  </si>
  <si>
    <t>Субвенции на ВУСы</t>
  </si>
  <si>
    <t>99 800 51180</t>
  </si>
  <si>
    <t>Субвенции на переданные полномочия с/поселениям согласно соглашений</t>
  </si>
  <si>
    <t>26 10160040</t>
  </si>
  <si>
    <t>Субсидии на софинансирование поселений</t>
  </si>
  <si>
    <t>ИТОГО:</t>
  </si>
  <si>
    <t>контр</t>
  </si>
  <si>
    <r>
      <t xml:space="preserve">Примечание:  </t>
    </r>
    <r>
      <rPr>
        <b/>
        <sz val="10"/>
        <rFont val="Times New Roman"/>
        <family val="1"/>
        <charset val="204"/>
      </rPr>
      <t xml:space="preserve"> *</t>
    </r>
    <r>
      <rPr>
        <sz val="10"/>
        <rFont val="Times New Roman"/>
        <family val="1"/>
        <charset val="204"/>
      </rPr>
      <t xml:space="preserve"> см. расшифр. №1 к приложению</t>
    </r>
  </si>
  <si>
    <r>
      <t>**</t>
    </r>
    <r>
      <rPr>
        <sz val="10"/>
        <rFont val="Times New Roman"/>
        <family val="1"/>
        <charset val="204"/>
      </rPr>
      <t xml:space="preserve"> расшифр. №2 к приложению.  </t>
    </r>
  </si>
  <si>
    <t>Приложение 5 к Решению Районного</t>
  </si>
  <si>
    <t xml:space="preserve">Собрания МР "Ботлихский район" о районном бюджете на </t>
  </si>
  <si>
    <t>2019 год и на плановый период 2020 - 2021 годов</t>
  </si>
  <si>
    <t>"___" декабря 2018 г № __</t>
  </si>
  <si>
    <t xml:space="preserve"> Распределение бюджетных ассигнований  по разделам</t>
  </si>
  <si>
    <t xml:space="preserve"> и подразделам классификации расходов бюджета МР "Ботлихский район"</t>
  </si>
  <si>
    <t xml:space="preserve"> на 2019 год и на плановый период 2020 - 2021 годов.</t>
  </si>
  <si>
    <t>Раз-дел</t>
  </si>
  <si>
    <t>Под-раз-дел</t>
  </si>
  <si>
    <t>1</t>
  </si>
  <si>
    <t>3</t>
  </si>
  <si>
    <t>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</si>
  <si>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</si>
  <si>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</si>
  <si>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</si>
  <si>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</t>
  </si>
  <si>
    <t>Функционирование Правительства Российской Федерации. высших исполнительных органов государственной власти субъектов Российской Федерации. местных администраций</t>
  </si>
  <si>
    <t>Обеспечение деятельности финансовых.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</si>
  <si>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</si>
  <si>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</si>
  <si>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</si>
  <si>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Органы внутренних дел</t>
  </si>
  <si>
    <t>Органы юстиции (ЗАГС)</t>
  </si>
  <si>
    <t>Защита населения и территории от чрезвычайных ситуаций природного и техногенного характера.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</si>
  <si>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</si>
  <si>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</si>
  <si>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</si>
  <si>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</si>
  <si>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</si>
  <si>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</si>
  <si>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</si>
  <si>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</si>
  <si>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</si>
  <si>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</si>
  <si>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</si>
  <si>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Внешкольное образование</t>
  </si>
  <si>
    <t>КУЛЬТУРА. КИНЕМАТОГРАФИЯ</t>
  </si>
  <si>
    <t>Культура</t>
  </si>
  <si>
    <t>Другие вопросы в области культуры. кинематографии</t>
  </si>
  <si>
    <t>СОЦИАЛЬНАЯ ПОЛИТИКА</t>
  </si>
  <si>
    <t>Социальное обслуживание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</si>
  <si>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</si>
  <si>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</si>
  <si>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</si>
  <si>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</si>
  <si>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</si>
  <si>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</si>
  <si>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</si>
  <si>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</si>
  <si>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</si>
  <si>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</si>
  <si>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 на выравнивание и на сбалансирование бюджетов поселений</t>
  </si>
  <si>
    <t>ИТОГО</t>
  </si>
  <si>
    <t xml:space="preserve">                                                       Приложение 6</t>
  </si>
  <si>
    <t xml:space="preserve">                                                 к решению Собрания депутатов МР "Ботлихский район" </t>
  </si>
  <si>
    <t xml:space="preserve">                                                                           "О районном бюджете МР "Ботлихский район" на 2019 год</t>
  </si>
  <si>
    <t>и на плановый период 2020 - 2021 годов.</t>
  </si>
  <si>
    <t>от ___ декабря 2018 г № ___</t>
  </si>
  <si>
    <t xml:space="preserve">Объем межбюджетных трансфертов, </t>
  </si>
  <si>
    <t>получаемых из других бюджетов бюджетной системы Российской Федерации</t>
  </si>
  <si>
    <t xml:space="preserve"> на 2019 год и на плановый период 2020 - 2021 годов в районный бюджет </t>
  </si>
  <si>
    <t>МР "Ботлихский район"</t>
  </si>
  <si>
    <r>
      <t xml:space="preserve">                       Сумма                 </t>
    </r>
    <r>
      <rPr>
        <b/>
        <sz val="11"/>
        <rFont val="Times New Roman"/>
        <family val="1"/>
        <charset val="204"/>
      </rPr>
      <t>(тыс. руб.)</t>
    </r>
  </si>
  <si>
    <t>2019 год</t>
  </si>
  <si>
    <t>2020 год</t>
  </si>
  <si>
    <t>2021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</si>
  <si>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</si>
  <si>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</si>
  <si>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из республиканского фонда финансовой поддержки муниципальных районов, на выравнивание бюджетной обеспеченности</t>
  </si>
  <si>
    <t>Субсидии бюджетам муниципальных образований (межбюджетных субсидии)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</si>
  <si>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</si>
  <si>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государственных гарантий прав гражданина на получение общедоступного и бесплатного начального общего, основного общего, среднего (полного) образования (Госстандарт).</t>
  </si>
  <si>
    <t>Субвенции бюджетам муниципальных районов на обеспечение государственных гарантий прав гражданина на получение дошкольного) образования (Госстандарт).</t>
  </si>
  <si>
    <t>Субвенции бюджетам муниципальных районов на осуществление отдельных государственных полномочий на государственную регистрацию актов  гражданского состояния о рождении и заключении брака, смерти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</si>
  <si>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</si>
  <si>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по опеке и попечительству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</si>
  <si>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</si>
  <si>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комиссий по делам несовершеннолетних</t>
  </si>
  <si>
    <t>Субвенции бюджетам муниципальных районов на осуществление отдельных государственных полномочий по хранению, комплектованию, учету и использованию Архивного фонда РД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</si>
  <si>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</si>
  <si>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на обеспечение жилыми помещениями 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</si>
  <si>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</si>
  <si>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</si>
  <si>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Субвенции на выплату единовременного пособия при всех формах устройства детей в семью</t>
  </si>
  <si>
    <t>На организацию проведения на территории района мероприятий по отлову и содержанию безнадзорных животных</t>
  </si>
  <si>
    <t>Субвенции на выплату единовременного денежного пособия гражданам взявшим под опеку (попечительство) детей из организаций для детей- сирот</t>
  </si>
  <si>
    <t>Субвенция на выполнение федеральных полномочий по составлению списков кандидатов в присяжные заседатели Верховного Суда</t>
  </si>
  <si>
    <t>приложение 7</t>
  </si>
  <si>
    <t xml:space="preserve">к решению Собрания депутатов </t>
  </si>
  <si>
    <t>МР "Ботлихский район" "О районном бюджете" на 2019 г</t>
  </si>
  <si>
    <t>и на плановый период 2020 - 2021 годов</t>
  </si>
  <si>
    <t>от ___ декабря 2018 г. № ___</t>
  </si>
  <si>
    <t>Налоги и неналоговые доходы поселений района на 2019 год и на плановый период 2020-2021 годов МР "Ботлихский район"</t>
  </si>
  <si>
    <t>Итого</t>
  </si>
  <si>
    <t>Наименование поселений</t>
  </si>
  <si>
    <t>Налог на доходы с физических лиц</t>
  </si>
  <si>
    <t>Налог на имущество с физических лиц</t>
  </si>
  <si>
    <t>Земельный налог</t>
  </si>
  <si>
    <t>Единый сельско-хозяйственный налог</t>
  </si>
  <si>
    <t>Итого закрепленных доходов</t>
  </si>
  <si>
    <t>Алак</t>
  </si>
  <si>
    <t>Анди</t>
  </si>
  <si>
    <t>Ансалта</t>
  </si>
  <si>
    <t>Ашали</t>
  </si>
  <si>
    <t>Ботлих</t>
  </si>
  <si>
    <t>Гагатли</t>
  </si>
  <si>
    <t>Годобери</t>
  </si>
  <si>
    <t>Зило</t>
  </si>
  <si>
    <t>Инхело</t>
  </si>
  <si>
    <t>Кванхидатли</t>
  </si>
  <si>
    <t>Кижани</t>
  </si>
  <si>
    <t>Миарсо</t>
  </si>
  <si>
    <t>Муни</t>
  </si>
  <si>
    <t>Рахата</t>
  </si>
  <si>
    <t>Риквани</t>
  </si>
  <si>
    <t>Тандо</t>
  </si>
  <si>
    <t>Тлох</t>
  </si>
  <si>
    <t>Хелетури</t>
  </si>
  <si>
    <t>Чанко</t>
  </si>
  <si>
    <t>Шодрода</t>
  </si>
  <si>
    <t>Приложение 9</t>
  </si>
  <si>
    <t xml:space="preserve"> "О районном бюджете на 2019 год и на плановый период 2020 - 2021 годы."</t>
  </si>
  <si>
    <t>от __ декабря 2018 г № __</t>
  </si>
  <si>
    <t xml:space="preserve">Расчет бюджетных ассигнований на выполнение  публичных нормативных обязательств социального характера  в 2019 год и на плановый период 2020 - 2021 годов  </t>
  </si>
  <si>
    <r>
      <t xml:space="preserve">Среднегодовая численность получателей </t>
    </r>
    <r>
      <rPr>
        <b/>
        <i/>
        <sz val="10"/>
        <rFont val="Times New Roman"/>
        <family val="1"/>
        <charset val="204"/>
      </rPr>
      <t>(чел)</t>
    </r>
  </si>
  <si>
    <r>
      <t xml:space="preserve">Расходы     </t>
    </r>
    <r>
      <rPr>
        <b/>
        <i/>
        <sz val="10"/>
        <rFont val="Times New Roman"/>
        <family val="1"/>
        <charset val="204"/>
      </rPr>
      <t>(руб.)</t>
    </r>
  </si>
  <si>
    <t>1.</t>
  </si>
  <si>
    <t>2.</t>
  </si>
  <si>
    <t>Доплаты ветеранам и другой категории населения за особые заслуги перед районом</t>
  </si>
  <si>
    <t>Приложение №10</t>
  </si>
  <si>
    <t>к решению Собрания депутатов МР "Ботлихский район"</t>
  </si>
  <si>
    <t>"О районном бюджете МР "Ботлихский район"</t>
  </si>
  <si>
    <t>на 2019 год и на плановый период 2020 - 2021 годов</t>
  </si>
  <si>
    <t>от ___ декабря 2018 г.№ _</t>
  </si>
  <si>
    <t>СМЕТА доходов и расходов</t>
  </si>
  <si>
    <t xml:space="preserve"> резервного фонда районного бюджета МР "Ботлихский район"</t>
  </si>
  <si>
    <t>на 2019 г и на плановый период 2020 - 2021 годов.</t>
  </si>
  <si>
    <t>Доходы местного бюджета</t>
  </si>
  <si>
    <t>Расходы всего</t>
  </si>
  <si>
    <t>2.1.</t>
  </si>
  <si>
    <t>Расходы, связанные с ликвидацией чрезвычайных ситуаций</t>
  </si>
  <si>
    <t>2.1.1.</t>
  </si>
  <si>
    <t xml:space="preserve"> - поисковые и аварийно-спасательные работы;</t>
  </si>
  <si>
    <t>2.1.2.</t>
  </si>
  <si>
    <t xml:space="preserve"> - аварийно-восстановительные работы;</t>
  </si>
  <si>
    <t>2.1.3.</t>
  </si>
  <si>
    <t xml:space="preserve"> - приобретение специального оборудования, хозяйственного инвентаря, медикаментов, продуктов питания, топлива для первоочередного жизнеобеспечения пострадавших граждан</t>
  </si>
  <si>
    <t>2.1.4.</t>
  </si>
  <si>
    <t xml:space="preserve"> - оказание единовременной материальной помощи пострадавшим.</t>
  </si>
  <si>
    <t>приложение 12</t>
  </si>
  <si>
    <t xml:space="preserve">  "О районном бюджете МР "Ботлихский район" на 2019 г и на плановый период 2020 - 2021 годов</t>
  </si>
  <si>
    <t>от ___декабря 2018 г № __</t>
  </si>
  <si>
    <t>Дотация                                                                                                                                                                                                                                                                                                     поселениям МР "Ботлихский район" на выравнивание бюджетной обеспеченности на 2019 год и на плановый период 2020 - 2021 годов</t>
  </si>
  <si>
    <t>Наименования поселений</t>
  </si>
  <si>
    <t>Распределение средств Районного фонда ФФПП (объем дотации поселениям)</t>
  </si>
  <si>
    <t>в т. ч.</t>
  </si>
  <si>
    <t>дотация на частичную комп-ю допол. рас-расх-в на повыш опл труда</t>
  </si>
  <si>
    <t>приложение 16</t>
  </si>
  <si>
    <t>"О районном бюджете МР "Ботлихский район" на 2019 г</t>
  </si>
  <si>
    <t xml:space="preserve"> от ___ декабря 2018 г №__</t>
  </si>
  <si>
    <t>Субвенция бюджетам поселений МР "Ботлихский район" на осуществление Федеральных полномочий, государственной регистрации актов гражданского состояния на 2019 г и на плановый период 2020-2021 годов</t>
  </si>
  <si>
    <t>Численность населения на 01.01.2018 г</t>
  </si>
  <si>
    <t>5</t>
  </si>
  <si>
    <t>приложение 17</t>
  </si>
  <si>
    <t>от ___ декабря 2018 г №__</t>
  </si>
  <si>
    <t>Субвенция поселениям МР "Ботлихский район" на осуществление переданных государственных полномочий по первичному воинскому учету, где отсутствуют военные комиссариаты на 2019 год и на плановый период 2020 - 2021 годов</t>
  </si>
  <si>
    <t>приложение 18</t>
  </si>
  <si>
    <t xml:space="preserve">  "О районном бюджете МР "Ботлихский район" на 2019 г</t>
  </si>
  <si>
    <t>от ___декабря 2018 г №__</t>
  </si>
  <si>
    <t>Субсидии МБУ ЖКХ на 2019 г.</t>
  </si>
  <si>
    <t>Наименование статей расходов</t>
  </si>
  <si>
    <t>сумма</t>
  </si>
  <si>
    <t>На выполнение муниципального задания</t>
  </si>
  <si>
    <t>0501</t>
  </si>
  <si>
    <t>0502</t>
  </si>
  <si>
    <t>0503</t>
  </si>
  <si>
    <t>из них:</t>
  </si>
  <si>
    <t>взносы на капитальный ремонт жилдомов (некомерческий фонд), согл Закону РД №57 от 09.07.2013 г.</t>
  </si>
  <si>
    <t>на экспертизу жилдомов (8 домов)</t>
  </si>
  <si>
    <t>на строительство канализации в местности "Бакьура" с. Ботлих</t>
  </si>
  <si>
    <t>на водоотведение в местности "Цанахи" с. Ботлих</t>
  </si>
  <si>
    <t>на строительство канализации в местности "Хамашура" с. Ботлих</t>
  </si>
  <si>
    <t>на строительство канализации в микрорайоне с. Ботлих</t>
  </si>
  <si>
    <t>на капитальный ремонт водопровода Ансалта-Рахата-Ботлих</t>
  </si>
  <si>
    <t>На оплату услуг кадастровых работ</t>
  </si>
  <si>
    <t>на ремонт и очистку водонакопителей микрорайон с. Ботлих</t>
  </si>
  <si>
    <t>из них;</t>
  </si>
  <si>
    <t>на приобретение эксковатора-погрузчика</t>
  </si>
  <si>
    <t>приложение 20</t>
  </si>
  <si>
    <t>Субсидии МБУ "Централизованная бухгалтерия"на 2019 г</t>
  </si>
  <si>
    <t>приложение 13</t>
  </si>
  <si>
    <t xml:space="preserve">  "О районном бюджете МР "Ботлихский район"</t>
  </si>
  <si>
    <t>от ___декабря 2018 г №3</t>
  </si>
  <si>
    <t>Субвенции на выполнение расходных обязательств, возникающих при выполнении полномочий органов местного самоуправления по вопросам местного значения МР "Ботлихский район" на 2019 год и на плановый период 2020 - 2021 годов</t>
  </si>
  <si>
    <t xml:space="preserve"> (тыс. руб.)</t>
  </si>
  <si>
    <t xml:space="preserve">                                                                              Сумма                                                                </t>
  </si>
  <si>
    <t>в т. ч. по пунктам согл. от 27/02-2017 г, закл. с поселениями</t>
  </si>
  <si>
    <t>2.1.7. предост участковому жилья (0314)</t>
  </si>
  <si>
    <t>2.1.5. утв ген планов и т. д.  (0401)</t>
  </si>
  <si>
    <t>2.1.2. Дорожная деятельность (0409)</t>
  </si>
  <si>
    <t>2.1.3. созд. Услов. для жил / строя (0501)</t>
  </si>
  <si>
    <t>2.1.1.  (водоснабжение, водоотведение 0502)</t>
  </si>
  <si>
    <t>2.1.1.  2.1.4.  2.1.6. электро, тепло, газо сн.,  ритуаль. усл., сбор и вывоз быт. отх. (0503)</t>
  </si>
  <si>
    <t>6</t>
  </si>
  <si>
    <t>7</t>
  </si>
  <si>
    <t>8</t>
  </si>
  <si>
    <t xml:space="preserve">Ботлих </t>
  </si>
  <si>
    <t>приложение №14</t>
  </si>
  <si>
    <t>и плановый период 2020 - 2021 г.</t>
  </si>
  <si>
    <t>от ___ декабря 2018 г №___</t>
  </si>
  <si>
    <t>Субсидии бюджетам поселений МР "Ботлихский район" на 2019 г</t>
  </si>
  <si>
    <t>Софинансирование</t>
  </si>
  <si>
    <t>На строительство водонакопителя</t>
  </si>
  <si>
    <t>На строительство водопровода</t>
  </si>
  <si>
    <t>Расшифровка №2 к приложению №8</t>
  </si>
  <si>
    <t>Распределение средств Дорожного фонда</t>
  </si>
  <si>
    <t>МР "Ботлихский район" на 2019 год</t>
  </si>
  <si>
    <t>Наименование объекта</t>
  </si>
  <si>
    <t>Анди (асфальтирование</t>
  </si>
  <si>
    <t>Ансалта (асфальтирование ул. Имама Шамиля)</t>
  </si>
  <si>
    <t>Гагатли в т. ч. ( ремонт дороги по улице"Гунул" 300 т.р.)</t>
  </si>
  <si>
    <t>Объекты через МБУ ЖКХ</t>
  </si>
  <si>
    <t>На строительство подпорной стены от дома Месей до гостиницы с. Ботлих</t>
  </si>
  <si>
    <t>на ремонт дороги по ул. Садовая с. Ботлих</t>
  </si>
  <si>
    <t>на ремонт дороги по ул. Аэропортовская с. Ботлих</t>
  </si>
  <si>
    <t>на асфальтирование дороги по ул. Центральная до МК жильдома "Лесхоз" с. Ботлих микрорайон</t>
  </si>
  <si>
    <t>Ремонт дороги по улице Инкубатла с. Ботлих</t>
  </si>
  <si>
    <t>Ямочный ремонт дорог с. Ботлих</t>
  </si>
  <si>
    <t xml:space="preserve">Ремонт внутрисельской дороги с. Тасута </t>
  </si>
  <si>
    <t>Ремонт межпоселенческой дороги от федеральной дороги до Зило</t>
  </si>
  <si>
    <t>Ремонт межпоселенческой дороги от Зило до Кижани</t>
  </si>
  <si>
    <t>Ремонт моста на межпоселенческой дороге Ботлих-Рахата</t>
  </si>
  <si>
    <t>Строительство подпорной стены, возле кладбищ с. Ботлих</t>
  </si>
  <si>
    <t>Всего:</t>
  </si>
  <si>
    <t xml:space="preserve"> Приложение №15</t>
  </si>
  <si>
    <t>О районном бюджете МР "Ботлихский район"</t>
  </si>
  <si>
    <t xml:space="preserve"> на 2019 год и на плановый период 2020 - 2021 годов</t>
  </si>
  <si>
    <t>от ___ декабря 2018 г № __</t>
  </si>
  <si>
    <t xml:space="preserve">Субвенции </t>
  </si>
  <si>
    <t>для реализации общеобразовательных и дошкольных программ на 2019 год и на плановый период 2020- 2021 годов</t>
  </si>
  <si>
    <t>по общеобразовательным и дошкольным учреждениям муниципального района "Ботлихский район" (Госстандарт).</t>
  </si>
  <si>
    <t>Наименование учреждений</t>
  </si>
  <si>
    <t>Итого фонд оплаты труда</t>
  </si>
  <si>
    <t>Фонд оплаты труда</t>
  </si>
  <si>
    <t>Прочие вып-латы (сут-е на повышение квалификации педрабо-тников). Госстандарт (212)</t>
  </si>
  <si>
    <t>Взносы по обязат. соц/ страхов. на выплаты по опл. труда работн. и иные выпл. работн. каз. Учр.</t>
  </si>
  <si>
    <t>На приобретение услуг связи (интернет) (221)</t>
  </si>
  <si>
    <t xml:space="preserve">Трансп. Усл. (проез по ком. расх) Госстанд. на проезд педработн. до места прохожд. повыш. Квалифик. (222)  </t>
  </si>
  <si>
    <t>Прочие услуги (квартир. по команд. Расходам педагог-х работни-в при прохождении повыш. квалифи.) (226)</t>
  </si>
  <si>
    <t>На оказание услуг учебного характера     (226)</t>
  </si>
  <si>
    <t xml:space="preserve">Прочая за-купка това-ров, работ и услуг для
 обеспечения муниципальных нужд (310)  </t>
  </si>
  <si>
    <t xml:space="preserve">Прочая за-купка това-ров, работ и услуг для
 обеспечения муниципальных нужд (340)  </t>
  </si>
  <si>
    <t>Педагогического, руководя-щих и учебно вспомогательного персонала</t>
  </si>
  <si>
    <t>Технического персонала</t>
  </si>
  <si>
    <t>Итого школы:</t>
  </si>
  <si>
    <t>Итого ясли-сады:</t>
  </si>
  <si>
    <t xml:space="preserve">      Группы кратковременного пребывания (ясли) на базе:</t>
  </si>
  <si>
    <t>Итого Гр. кратк. пр-я.</t>
  </si>
  <si>
    <t>Приложение №19</t>
  </si>
  <si>
    <t xml:space="preserve">"О районном бюджете МР "Ботлихский район" на 2019 год и на  </t>
  </si>
  <si>
    <t xml:space="preserve"> плановый период 2020 - 2021 годов </t>
  </si>
  <si>
    <t>Субсидии на обеспечение разового питания учащихся 1-4 классов</t>
  </si>
  <si>
    <t xml:space="preserve">муниципальных общеобразовательных учреждений МР "Ботлихский район" </t>
  </si>
  <si>
    <t xml:space="preserve"> на 2019 и плановый период 2020 - 2021 годов</t>
  </si>
  <si>
    <t xml:space="preserve"> (руб.)</t>
  </si>
  <si>
    <t>количество учащихся 1-4 классов</t>
  </si>
  <si>
    <t>сумма на 2019 год</t>
  </si>
  <si>
    <t xml:space="preserve">  </t>
  </si>
  <si>
    <t xml:space="preserve">          приложение № 21</t>
  </si>
  <si>
    <t>"О районном бюджете МР "Ботлихский район" на 2019 год</t>
  </si>
  <si>
    <t>СВЕДЕНИЯ</t>
  </si>
  <si>
    <t>о муниципальном долге районного бюджета  МР "Ботлихский район" на 1 декабря  2018 год</t>
  </si>
  <si>
    <t xml:space="preserve">                     </t>
  </si>
  <si>
    <t>Наименование должника</t>
  </si>
  <si>
    <t>Сроки погашения</t>
  </si>
  <si>
    <t>Всего сумма (дебиторы)</t>
  </si>
  <si>
    <t>в том числе</t>
  </si>
  <si>
    <t>Возникновение задолженности</t>
  </si>
  <si>
    <t>Основной долг</t>
  </si>
  <si>
    <t>пени и штрафы</t>
  </si>
  <si>
    <t>%% за кредит</t>
  </si>
  <si>
    <t>вид</t>
  </si>
  <si>
    <t>документ основание</t>
  </si>
  <si>
    <t>номер</t>
  </si>
  <si>
    <t>дата</t>
  </si>
  <si>
    <t>СПК "Андийский"</t>
  </si>
  <si>
    <t>25.12.2005 г</t>
  </si>
  <si>
    <t>бюд. кр</t>
  </si>
  <si>
    <t>25.10.05г</t>
  </si>
  <si>
    <t>4000.0</t>
  </si>
  <si>
    <t>Расчет дотации поселениям МР "Ботлихский район" на 2019 г.</t>
  </si>
  <si>
    <t>№/пп</t>
  </si>
  <si>
    <t>Численность население на 01.01.2018 г</t>
  </si>
  <si>
    <t>Суммарная оценка расходных потребностей на выпол полномочий поселения</t>
  </si>
  <si>
    <t>Суммарный прогноз доходов поселения по всем видам налоговых и неналоговых доходов</t>
  </si>
  <si>
    <t>Коэффициент, учитывающий уровень  обес-печнности расходных потребностей поселений субвенциями из Рес. Бюджета</t>
  </si>
  <si>
    <t xml:space="preserve">Дотация  </t>
  </si>
  <si>
    <t>(тыс. руб.)</t>
  </si>
  <si>
    <t>Население (постоянное) по состоянию на 01.01.2017 г</t>
  </si>
  <si>
    <t>Общегосударственные вопросы (R1)</t>
  </si>
  <si>
    <t>Итого общегос расх с учетом коэфф (R1)</t>
  </si>
  <si>
    <t>ЖКХ (R2)</t>
  </si>
  <si>
    <t>Итого ЖКХ (R2)</t>
  </si>
  <si>
    <t>Культура (R3)</t>
  </si>
  <si>
    <t>Итого культура   (R3)</t>
  </si>
  <si>
    <t>ФК и спорт (R4)</t>
  </si>
  <si>
    <t>Итого ФК и спорт  (R4)</t>
  </si>
  <si>
    <r>
      <t>Содержание органов местного самоуправления</t>
    </r>
    <r>
      <rPr>
        <b/>
        <sz val="9"/>
        <rFont val="Times New Roman"/>
        <family val="1"/>
        <charset val="204"/>
      </rPr>
      <t xml:space="preserve">         (UN)</t>
    </r>
  </si>
  <si>
    <t>Коэффициент</t>
  </si>
  <si>
    <t>Итого коэффициенты</t>
  </si>
  <si>
    <r>
      <t xml:space="preserve">Утв правил благ-ва террит пос в т.ч. по сод зд-й вкл-я ж/домов, сооруж з/участ. Орг благ террит включ освещ. улиц, озелен террит устан указат с наим улиц и номерами домов </t>
    </r>
    <r>
      <rPr>
        <b/>
        <sz val="9"/>
        <rFont val="Times New Roman"/>
        <family val="1"/>
        <charset val="204"/>
      </rPr>
      <t>(п/п 19 ст 14 136 ФЗ)</t>
    </r>
  </si>
  <si>
    <r>
      <t>Присвоение адресов объ-ект адресац, изм-е, анул-е адресов, раз-меш. информ в госуд адр ре-естре</t>
    </r>
    <r>
      <rPr>
        <b/>
        <sz val="9"/>
        <rFont val="Times New Roman"/>
        <family val="1"/>
        <charset val="204"/>
      </rPr>
      <t xml:space="preserve"> (п/п 21 ст 14 136 ФЗ)</t>
    </r>
  </si>
  <si>
    <r>
      <t xml:space="preserve">Созд усл для орг досуга и обесп жит посел усл орг культ </t>
    </r>
    <r>
      <rPr>
        <b/>
        <sz val="9"/>
        <rFont val="Times New Roman"/>
        <family val="1"/>
        <charset val="204"/>
      </rPr>
      <t>(п/п 12 ст 14 136 ФЗ)</t>
    </r>
  </si>
  <si>
    <r>
      <t xml:space="preserve">Обесп усл для развит ФК и масс спорта </t>
    </r>
    <r>
      <rPr>
        <b/>
        <sz val="9"/>
        <rFont val="Times New Roman"/>
        <family val="1"/>
        <charset val="204"/>
      </rPr>
      <t>(п/п 14 ст 14 136 ФЗ)</t>
    </r>
  </si>
  <si>
    <t>численности (К1)</t>
  </si>
  <si>
    <t>удаленности от рай- центра (К2)</t>
  </si>
  <si>
    <t>за работу в сельской местности (специалисты культуры)     (К3)</t>
  </si>
  <si>
    <t>за  высокогорность (К4)</t>
  </si>
  <si>
    <t>Кассовые расходы по отч СМАРТ за 2017 г</t>
  </si>
  <si>
    <t>Суммарная оценка расходных потребностей на выполнение полномочий поселения на 2019 г</t>
  </si>
  <si>
    <t xml:space="preserve">Итого суммарной оценки нормативных расходов на вып-е полн. поселения (Рi) </t>
  </si>
  <si>
    <t>на приобретение программных продуктов</t>
  </si>
  <si>
    <t>Примечание:</t>
  </si>
  <si>
    <t>коэф. бюджетной обеспеч определено 1,1074 =(88212 (суммарная оценка расх потр) -7851 (налоговый потенциал)= 80361</t>
  </si>
  <si>
    <t>88990 (субвенция из рес бюджета на предоставление дотации поселениям) / 80361  = 1,1074 коэф обеспеченности</t>
  </si>
  <si>
    <t>приложение 4 к решению</t>
  </si>
  <si>
    <t xml:space="preserve"> Собрания депутатов МР "Ботлихский район"</t>
  </si>
  <si>
    <t xml:space="preserve">"О районном бюджете МР "Ботлихский район"  </t>
  </si>
  <si>
    <t>на 2019 год и на плановый период 2020 - 2021 годов"</t>
  </si>
  <si>
    <t>от __ декабря  2018 г № ___</t>
  </si>
  <si>
    <t>Оценка ожидаемого исполнения районного бюджета МР "Ботлихский район "на 2018 год</t>
  </si>
  <si>
    <t>Наименование показателя</t>
  </si>
  <si>
    <t>Уточненный план на 2018 год по состоянию на 28.12.2018 г.</t>
  </si>
  <si>
    <t>Отчет на 01.12.2018г.</t>
  </si>
  <si>
    <t>Ожидаемое исполнение на 2018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</si>
  <si>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</si>
  <si>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</si>
  <si>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</si>
  <si>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</si>
  <si>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</si>
  <si>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</si>
  <si>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АКЦИЗЫ НА НЕФТЬ И ГАЗ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</si>
  <si>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</si>
  <si>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</si>
  <si>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</si>
  <si>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ЗА АРЕНДУ ИМУЩЕСТВА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</si>
  <si>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</si>
  <si>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</si>
  <si>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</si>
  <si>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</si>
  <si>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</si>
  <si>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</si>
  <si>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</si>
  <si>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</si>
  <si>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</si>
  <si>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</si>
  <si>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</si>
  <si>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</si>
  <si>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</si>
  <si>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</si>
  <si>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Межбюджетные трансферты</t>
  </si>
  <si>
    <t>Бюджетный кредит</t>
  </si>
  <si>
    <t xml:space="preserve">ПРОЧИЕ БЕЗВОЗМЕЗДНЫЕ ПОСТУПЛЕНИЯ </t>
  </si>
  <si>
    <t>Взысканная сумма</t>
  </si>
  <si>
    <t>Возврат неиспользованных средств</t>
  </si>
  <si>
    <t>ВСЕГО ДОХОДОВ:</t>
  </si>
  <si>
    <t>РАСХОДЫ</t>
  </si>
  <si>
    <t>Национальная оборона</t>
  </si>
  <si>
    <t>Национальная безопасность и правоохранительная деятельность</t>
  </si>
  <si>
    <t>Образование</t>
  </si>
  <si>
    <t>Культура, кинематография, средства массовой информации</t>
  </si>
  <si>
    <t>Обслуживание государственного и муниципального долга</t>
  </si>
  <si>
    <t xml:space="preserve">Межбюджетные трансферты  </t>
  </si>
  <si>
    <t>ВСЕГО РАСХОДОВ:</t>
  </si>
  <si>
    <t>ПРЕВЫШЕНИЕ РАСХОДОВ НАД ДОХОДАМИ (ДЕФИЦИТ)</t>
  </si>
  <si>
    <t>в %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</si>
</sst>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"/>
    <numFmt numFmtId="167" formatCode="0.000"/>
  </numFmts>
  <fonts count="6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charset val="204"/>
    </font>
    <font>
      <sz val="12"/>
      <color rgb="FF000000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i/>
      <sz val="11"/>
      <name val="Times New Roman"/>
      <family val="1"/>
      <charset val="204"/>
    </font>
    <font>
      <b/>
      <sz val="8"/>
      <name val="Arial Cyr"/>
      <charset val="204"/>
    </font>
    <font>
      <sz val="9"/>
      <name val="Times New Roman"/>
      <family val="1"/>
    </font>
    <font>
      <b/>
      <i/>
      <sz val="10"/>
      <name val="Times New Roman"/>
      <family val="1"/>
      <charset val="204"/>
    </font>
    <font>
      <sz val="10"/>
      <color indexed="10"/>
      <name val="Arial Cyr"/>
      <charset val="204"/>
    </font>
    <font>
      <b/>
      <sz val="11"/>
      <name val="Times New Roman"/>
      <family val="1"/>
    </font>
    <font>
      <sz val="11"/>
      <name val="Arial Cyr"/>
      <charset val="204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Arial Cyr"/>
      <charset val="204"/>
    </font>
    <font>
      <b/>
      <i/>
      <sz val="11"/>
      <name val="Times New Roman"/>
      <family val="1"/>
    </font>
    <font>
      <b/>
      <i/>
      <sz val="9"/>
      <name val="Times New Roman"/>
      <family val="1"/>
      <charset val="204"/>
    </font>
    <font>
      <sz val="14"/>
      <name val="Times New Roman"/>
      <family val="1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</font>
    <font>
      <b/>
      <sz val="12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2"/>
      <color indexed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2"/>
      <color indexed="14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98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0" fontId="3" fillId="0" borderId="0" xfId="0" applyFont="1" applyBorder="1"/>
    <xf numFmtId="0" fontId="7" fillId="2" borderId="0" xfId="0" applyFont="1" applyFill="1" applyBorder="1"/>
    <xf numFmtId="0" fontId="0" fillId="0" borderId="0" xfId="0" applyBorder="1"/>
    <xf numFmtId="0" fontId="6" fillId="0" borderId="1" xfId="0" applyFont="1" applyBorder="1"/>
    <xf numFmtId="3" fontId="0" fillId="0" borderId="1" xfId="0" applyNumberFormat="1" applyBorder="1"/>
    <xf numFmtId="3" fontId="3" fillId="0" borderId="1" xfId="0" applyNumberFormat="1" applyFont="1" applyBorder="1"/>
    <xf numFmtId="3" fontId="9" fillId="0" borderId="1" xfId="0" applyNumberFormat="1" applyFont="1" applyBorder="1"/>
    <xf numFmtId="0" fontId="3" fillId="0" borderId="1" xfId="0" applyFont="1" applyBorder="1"/>
    <xf numFmtId="0" fontId="1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3" fontId="11" fillId="3" borderId="1" xfId="0" applyNumberFormat="1" applyFont="1" applyFill="1" applyBorder="1"/>
    <xf numFmtId="3" fontId="8" fillId="3" borderId="1" xfId="0" applyNumberFormat="1" applyFont="1" applyFill="1" applyBorder="1"/>
    <xf numFmtId="3" fontId="9" fillId="3" borderId="1" xfId="0" applyNumberFormat="1" applyFont="1" applyFill="1" applyBorder="1"/>
    <xf numFmtId="164" fontId="3" fillId="2" borderId="1" xfId="0" applyNumberFormat="1" applyFont="1" applyFill="1" applyBorder="1"/>
    <xf numFmtId="164" fontId="13" fillId="2" borderId="1" xfId="0" applyNumberFormat="1" applyFont="1" applyFill="1" applyBorder="1"/>
    <xf numFmtId="164" fontId="14" fillId="2" borderId="1" xfId="0" applyNumberFormat="1" applyFont="1" applyFill="1" applyBorder="1"/>
    <xf numFmtId="165" fontId="14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165" fontId="13" fillId="2" borderId="1" xfId="0" applyNumberFormat="1" applyFont="1" applyFill="1" applyBorder="1"/>
    <xf numFmtId="0" fontId="3" fillId="2" borderId="1" xfId="0" applyFont="1" applyFill="1" applyBorder="1"/>
    <xf numFmtId="0" fontId="7" fillId="0" borderId="1" xfId="0" applyFont="1" applyBorder="1"/>
    <xf numFmtId="0" fontId="3" fillId="2" borderId="0" xfId="1" applyFont="1" applyFill="1" applyProtection="1">
      <protection hidden="1"/>
    </xf>
    <xf numFmtId="0" fontId="3" fillId="2" borderId="0" xfId="1" applyNumberFormat="1" applyFont="1" applyFill="1" applyAlignment="1" applyProtection="1">
      <alignment horizontal="center" wrapText="1"/>
      <protection hidden="1"/>
    </xf>
    <xf numFmtId="0" fontId="3" fillId="2" borderId="0" xfId="0" applyFont="1" applyFill="1"/>
    <xf numFmtId="0" fontId="3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/>
    <xf numFmtId="0" fontId="7" fillId="2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shrinkToFit="1"/>
    </xf>
    <xf numFmtId="3" fontId="7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shrinkToFit="1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3" fontId="7" fillId="2" borderId="0" xfId="0" applyNumberFormat="1" applyFont="1" applyFill="1"/>
    <xf numFmtId="3" fontId="3" fillId="2" borderId="0" xfId="0" applyNumberFormat="1" applyFont="1" applyFill="1"/>
    <xf numFmtId="0" fontId="3" fillId="0" borderId="0" xfId="1" applyFont="1" applyFill="1" applyProtection="1">
      <protection hidden="1"/>
    </xf>
    <xf numFmtId="0" fontId="18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16" fillId="4" borderId="0" xfId="0" applyFont="1" applyFill="1" applyBorder="1"/>
    <xf numFmtId="0" fontId="12" fillId="4" borderId="0" xfId="0" applyFont="1" applyFill="1" applyBorder="1"/>
    <xf numFmtId="0" fontId="16" fillId="4" borderId="0" xfId="0" applyFont="1" applyFill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shrinkToFi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shrinkToFit="1"/>
    </xf>
    <xf numFmtId="0" fontId="3" fillId="4" borderId="1" xfId="0" applyFont="1" applyFill="1" applyBorder="1" applyAlignment="1">
      <alignment horizontal="center" vertical="top"/>
    </xf>
    <xf numFmtId="3" fontId="3" fillId="4" borderId="1" xfId="0" applyNumberFormat="1" applyFont="1" applyFill="1" applyBorder="1" applyAlignment="1">
      <alignment vertical="center"/>
    </xf>
    <xf numFmtId="4" fontId="19" fillId="4" borderId="1" xfId="0" applyNumberFormat="1" applyFont="1" applyFill="1" applyBorder="1" applyAlignment="1">
      <alignment vertical="center" shrinkToFit="1"/>
    </xf>
    <xf numFmtId="3" fontId="0" fillId="0" borderId="1" xfId="0" applyNumberFormat="1" applyBorder="1" applyAlignment="1">
      <alignment vertical="center"/>
    </xf>
    <xf numFmtId="0" fontId="9" fillId="0" borderId="0" xfId="0" applyFont="1"/>
    <xf numFmtId="0" fontId="7" fillId="4" borderId="1" xfId="0" applyFont="1" applyFill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center" vertical="top" shrinkToFit="1"/>
    </xf>
    <xf numFmtId="49" fontId="3" fillId="4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49" fontId="7" fillId="4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justify" wrapText="1"/>
    </xf>
    <xf numFmtId="0" fontId="2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vertical="justify" wrapText="1"/>
    </xf>
    <xf numFmtId="0" fontId="23" fillId="0" borderId="1" xfId="0" applyFont="1" applyFill="1" applyBorder="1" applyAlignment="1">
      <alignment vertical="justify" wrapText="1"/>
    </xf>
    <xf numFmtId="0" fontId="23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vertical="center" wrapText="1"/>
    </xf>
    <xf numFmtId="0" fontId="18" fillId="0" borderId="1" xfId="0" applyFont="1" applyFill="1" applyBorder="1" applyAlignment="1">
      <alignment vertical="justify" wrapText="1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wrapText="1"/>
    </xf>
    <xf numFmtId="0" fontId="23" fillId="2" borderId="1" xfId="0" applyFont="1" applyFill="1" applyBorder="1" applyAlignment="1">
      <alignment vertical="justify" wrapText="1"/>
    </xf>
    <xf numFmtId="0" fontId="0" fillId="2" borderId="0" xfId="0" applyFill="1"/>
    <xf numFmtId="0" fontId="18" fillId="2" borderId="1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18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justify" wrapText="1"/>
    </xf>
    <xf numFmtId="0" fontId="27" fillId="2" borderId="1" xfId="0" applyFont="1" applyFill="1" applyBorder="1"/>
    <xf numFmtId="0" fontId="0" fillId="2" borderId="1" xfId="0" applyFill="1" applyBorder="1"/>
    <xf numFmtId="165" fontId="12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164" fontId="18" fillId="2" borderId="1" xfId="0" applyNumberFormat="1" applyFont="1" applyFill="1" applyBorder="1" applyAlignment="1"/>
    <xf numFmtId="164" fontId="24" fillId="2" borderId="1" xfId="0" applyNumberFormat="1" applyFont="1" applyFill="1" applyBorder="1" applyAlignment="1">
      <alignment wrapText="1"/>
    </xf>
    <xf numFmtId="164" fontId="23" fillId="2" borderId="1" xfId="0" applyNumberFormat="1" applyFont="1" applyFill="1" applyBorder="1" applyAlignment="1"/>
    <xf numFmtId="164" fontId="26" fillId="2" borderId="1" xfId="0" applyNumberFormat="1" applyFont="1" applyFill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1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0" fillId="0" borderId="0" xfId="0" applyFont="1" applyBorder="1"/>
    <xf numFmtId="0" fontId="30" fillId="0" borderId="0" xfId="0" applyFont="1"/>
    <xf numFmtId="0" fontId="7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/>
    <xf numFmtId="3" fontId="3" fillId="5" borderId="1" xfId="0" applyNumberFormat="1" applyFont="1" applyFill="1" applyBorder="1" applyAlignment="1"/>
    <xf numFmtId="3" fontId="7" fillId="0" borderId="1" xfId="0" applyNumberFormat="1" applyFont="1" applyFill="1" applyBorder="1" applyAlignment="1"/>
    <xf numFmtId="0" fontId="7" fillId="0" borderId="21" xfId="0" applyFont="1" applyBorder="1" applyAlignment="1">
      <alignment horizontal="left"/>
    </xf>
    <xf numFmtId="3" fontId="7" fillId="0" borderId="22" xfId="0" applyNumberFormat="1" applyFont="1" applyBorder="1" applyAlignment="1"/>
    <xf numFmtId="3" fontId="9" fillId="2" borderId="1" xfId="0" applyNumberFormat="1" applyFont="1" applyFill="1" applyBorder="1"/>
    <xf numFmtId="1" fontId="0" fillId="0" borderId="0" xfId="0" applyNumberFormat="1"/>
    <xf numFmtId="0" fontId="3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right" wrapText="1"/>
    </xf>
    <xf numFmtId="3" fontId="21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1" xfId="0" applyFont="1" applyFill="1" applyBorder="1" applyAlignment="1">
      <alignment vertical="center" wrapText="1"/>
    </xf>
    <xf numFmtId="3" fontId="21" fillId="0" borderId="1" xfId="0" applyNumberFormat="1" applyFont="1" applyBorder="1"/>
    <xf numFmtId="0" fontId="11" fillId="0" borderId="1" xfId="0" applyFont="1" applyBorder="1"/>
    <xf numFmtId="0" fontId="9" fillId="0" borderId="1" xfId="0" applyFont="1" applyBorder="1"/>
    <xf numFmtId="0" fontId="11" fillId="0" borderId="0" xfId="0" applyFont="1"/>
    <xf numFmtId="0" fontId="33" fillId="0" borderId="0" xfId="0" applyFont="1"/>
    <xf numFmtId="0" fontId="11" fillId="0" borderId="0" xfId="0" applyFont="1" applyFill="1"/>
    <xf numFmtId="0" fontId="23" fillId="0" borderId="0" xfId="0" applyFont="1" applyFill="1" applyAlignment="1">
      <alignment horizontal="left" vertical="center"/>
    </xf>
    <xf numFmtId="0" fontId="23" fillId="0" borderId="0" xfId="0" applyFont="1"/>
    <xf numFmtId="0" fontId="27" fillId="0" borderId="0" xfId="0" applyFont="1"/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right"/>
    </xf>
    <xf numFmtId="16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right" vertical="center"/>
    </xf>
    <xf numFmtId="0" fontId="35" fillId="0" borderId="1" xfId="0" applyFont="1" applyBorder="1"/>
    <xf numFmtId="0" fontId="12" fillId="0" borderId="1" xfId="0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right" vertical="center"/>
    </xf>
    <xf numFmtId="1" fontId="22" fillId="2" borderId="1" xfId="0" applyNumberFormat="1" applyFont="1" applyFill="1" applyBorder="1"/>
    <xf numFmtId="0" fontId="22" fillId="2" borderId="1" xfId="0" applyFont="1" applyFill="1" applyBorder="1" applyAlignment="1">
      <alignment horizontal="right" vertical="center"/>
    </xf>
    <xf numFmtId="1" fontId="21" fillId="2" borderId="1" xfId="0" applyNumberFormat="1" applyFont="1" applyFill="1" applyBorder="1" applyAlignment="1">
      <alignment horizontal="right"/>
    </xf>
    <xf numFmtId="0" fontId="22" fillId="2" borderId="1" xfId="0" applyFont="1" applyFill="1" applyBorder="1" applyAlignment="1">
      <alignment horizontal="right"/>
    </xf>
    <xf numFmtId="1" fontId="22" fillId="2" borderId="1" xfId="0" applyNumberFormat="1" applyFont="1" applyFill="1" applyBorder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Alignment="1"/>
    <xf numFmtId="0" fontId="1" fillId="0" borderId="0" xfId="0" applyFont="1" applyBorder="1"/>
    <xf numFmtId="0" fontId="1" fillId="0" borderId="0" xfId="0" applyFont="1" applyAlignment="1"/>
    <xf numFmtId="164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7" fillId="0" borderId="28" xfId="0" applyFont="1" applyBorder="1" applyAlignment="1">
      <alignment horizontal="left" vertical="center" wrapText="1"/>
    </xf>
    <xf numFmtId="1" fontId="1" fillId="0" borderId="0" xfId="0" applyNumberFormat="1" applyFont="1" applyBorder="1"/>
    <xf numFmtId="0" fontId="17" fillId="0" borderId="1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/>
    </xf>
    <xf numFmtId="3" fontId="17" fillId="0" borderId="22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 horizontal="center"/>
    </xf>
    <xf numFmtId="3" fontId="17" fillId="2" borderId="10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/>
    <xf numFmtId="3" fontId="0" fillId="2" borderId="1" xfId="0" applyNumberFormat="1" applyFill="1" applyBorder="1"/>
    <xf numFmtId="167" fontId="7" fillId="2" borderId="22" xfId="0" applyNumberFormat="1" applyFont="1" applyFill="1" applyBorder="1" applyAlignment="1">
      <alignment horizontal="right"/>
    </xf>
    <xf numFmtId="3" fontId="7" fillId="2" borderId="22" xfId="0" applyNumberFormat="1" applyFont="1" applyFill="1" applyBorder="1" applyAlignment="1"/>
    <xf numFmtId="164" fontId="17" fillId="0" borderId="1" xfId="0" applyNumberFormat="1" applyFont="1" applyFill="1" applyBorder="1" applyAlignment="1">
      <alignment horizontal="center" vertical="top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/>
    <xf numFmtId="3" fontId="1" fillId="0" borderId="1" xfId="0" applyNumberFormat="1" applyFont="1" applyBorder="1"/>
    <xf numFmtId="0" fontId="17" fillId="0" borderId="35" xfId="0" applyFont="1" applyBorder="1" applyAlignment="1">
      <alignment horizontal="left" vertical="center" wrapText="1"/>
    </xf>
    <xf numFmtId="3" fontId="17" fillId="0" borderId="1" xfId="0" applyNumberFormat="1" applyFont="1" applyFill="1" applyBorder="1" applyAlignment="1"/>
    <xf numFmtId="0" fontId="7" fillId="0" borderId="3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40" fillId="0" borderId="0" xfId="0" applyFont="1" applyAlignment="1">
      <alignment horizontal="right"/>
    </xf>
    <xf numFmtId="0" fontId="0" fillId="0" borderId="0" xfId="0" applyAlignment="1"/>
    <xf numFmtId="0" fontId="2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8" fillId="0" borderId="0" xfId="0" applyFont="1" applyBorder="1"/>
    <xf numFmtId="49" fontId="31" fillId="0" borderId="31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3" fontId="7" fillId="2" borderId="20" xfId="0" applyNumberFormat="1" applyFont="1" applyFill="1" applyBorder="1" applyAlignment="1">
      <alignment horizontal="right"/>
    </xf>
    <xf numFmtId="1" fontId="0" fillId="0" borderId="0" xfId="0" applyNumberFormat="1" applyBorder="1"/>
    <xf numFmtId="0" fontId="3" fillId="0" borderId="3" xfId="0" applyFont="1" applyBorder="1" applyAlignment="1">
      <alignment horizontal="left" vertical="center" wrapText="1"/>
    </xf>
    <xf numFmtId="3" fontId="0" fillId="0" borderId="0" xfId="0" applyNumberFormat="1" applyFill="1" applyBorder="1"/>
    <xf numFmtId="3" fontId="33" fillId="0" borderId="0" xfId="0" applyNumberFormat="1" applyFont="1" applyFill="1" applyBorder="1"/>
    <xf numFmtId="0" fontId="3" fillId="0" borderId="35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/>
    <xf numFmtId="0" fontId="29" fillId="0" borderId="0" xfId="0" applyFont="1" applyFill="1" applyAlignment="1">
      <alignment horizontal="center" vertical="top" wrapText="1"/>
    </xf>
    <xf numFmtId="49" fontId="37" fillId="0" borderId="34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3" fontId="17" fillId="0" borderId="3" xfId="0" applyNumberFormat="1" applyFont="1" applyFill="1" applyBorder="1" applyAlignment="1"/>
    <xf numFmtId="3" fontId="17" fillId="0" borderId="39" xfId="0" applyNumberFormat="1" applyFont="1" applyBorder="1" applyAlignment="1"/>
    <xf numFmtId="0" fontId="4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/>
    </xf>
    <xf numFmtId="3" fontId="7" fillId="0" borderId="1" xfId="0" applyNumberFormat="1" applyFont="1" applyBorder="1"/>
    <xf numFmtId="3" fontId="3" fillId="0" borderId="0" xfId="0" applyNumberFormat="1" applyFont="1"/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3" fontId="7" fillId="2" borderId="1" xfId="0" applyNumberFormat="1" applyFont="1" applyFill="1" applyBorder="1"/>
    <xf numFmtId="0" fontId="7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7" fillId="2" borderId="1" xfId="0" applyFont="1" applyFill="1" applyBorder="1" applyAlignment="1">
      <alignment horizontal="left"/>
    </xf>
    <xf numFmtId="1" fontId="3" fillId="0" borderId="0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/>
    <xf numFmtId="0" fontId="47" fillId="0" borderId="0" xfId="0" applyFont="1"/>
    <xf numFmtId="0" fontId="46" fillId="0" borderId="0" xfId="0" applyFont="1" applyAlignment="1">
      <alignment horizontal="right"/>
    </xf>
    <xf numFmtId="0" fontId="43" fillId="0" borderId="0" xfId="0" applyFont="1"/>
    <xf numFmtId="0" fontId="43" fillId="0" borderId="1" xfId="0" applyFont="1" applyBorder="1" applyAlignment="1">
      <alignment vertical="center" wrapText="1"/>
    </xf>
    <xf numFmtId="0" fontId="43" fillId="0" borderId="1" xfId="0" applyFont="1" applyBorder="1"/>
    <xf numFmtId="164" fontId="43" fillId="0" borderId="1" xfId="0" applyNumberFormat="1" applyFont="1" applyBorder="1"/>
    <xf numFmtId="0" fontId="43" fillId="0" borderId="1" xfId="0" applyFont="1" applyBorder="1" applyAlignment="1">
      <alignment horizontal="left"/>
    </xf>
    <xf numFmtId="14" fontId="43" fillId="0" borderId="1" xfId="0" applyNumberFormat="1" applyFont="1" applyBorder="1" applyAlignment="1">
      <alignment horizontal="left"/>
    </xf>
    <xf numFmtId="0" fontId="43" fillId="0" borderId="1" xfId="0" applyFont="1" applyBorder="1" applyAlignment="1">
      <alignment horizontal="right"/>
    </xf>
    <xf numFmtId="0" fontId="48" fillId="0" borderId="1" xfId="0" applyFont="1" applyBorder="1"/>
    <xf numFmtId="164" fontId="48" fillId="0" borderId="1" xfId="0" applyNumberFormat="1" applyFont="1" applyBorder="1"/>
    <xf numFmtId="0" fontId="43" fillId="0" borderId="1" xfId="0" applyFont="1" applyBorder="1" applyAlignment="1">
      <alignment wrapText="1"/>
    </xf>
    <xf numFmtId="49" fontId="43" fillId="0" borderId="1" xfId="0" applyNumberFormat="1" applyFont="1" applyBorder="1" applyAlignment="1">
      <alignment wrapText="1"/>
    </xf>
    <xf numFmtId="164" fontId="43" fillId="0" borderId="1" xfId="0" applyNumberFormat="1" applyFont="1" applyBorder="1" applyAlignment="1">
      <alignment wrapText="1"/>
    </xf>
    <xf numFmtId="0" fontId="43" fillId="0" borderId="1" xfId="0" applyFont="1" applyBorder="1" applyAlignment="1">
      <alignment horizontal="left" wrapText="1"/>
    </xf>
    <xf numFmtId="0" fontId="7" fillId="2" borderId="1" xfId="0" applyFont="1" applyFill="1" applyBorder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167" fontId="3" fillId="2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/>
    <xf numFmtId="4" fontId="3" fillId="2" borderId="1" xfId="0" applyNumberFormat="1" applyFont="1" applyFill="1" applyBorder="1"/>
    <xf numFmtId="167" fontId="7" fillId="2" borderId="1" xfId="0" applyNumberFormat="1" applyFont="1" applyFill="1" applyBorder="1"/>
    <xf numFmtId="4" fontId="7" fillId="2" borderId="1" xfId="0" applyNumberFormat="1" applyFont="1" applyFill="1" applyBorder="1"/>
    <xf numFmtId="0" fontId="15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/>
    <xf numFmtId="3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/>
    <xf numFmtId="4" fontId="0" fillId="2" borderId="0" xfId="0" applyNumberFormat="1" applyFill="1"/>
    <xf numFmtId="0" fontId="6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11" fillId="2" borderId="0" xfId="0" applyFont="1" applyFill="1" applyBorder="1"/>
    <xf numFmtId="0" fontId="6" fillId="2" borderId="0" xfId="0" applyFont="1" applyFill="1" applyBorder="1"/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3" fontId="11" fillId="2" borderId="1" xfId="0" applyNumberFormat="1" applyFont="1" applyFill="1" applyBorder="1"/>
    <xf numFmtId="3" fontId="8" fillId="2" borderId="1" xfId="0" applyNumberFormat="1" applyFont="1" applyFill="1" applyBorder="1"/>
    <xf numFmtId="0" fontId="5" fillId="3" borderId="1" xfId="0" applyFont="1" applyFill="1" applyBorder="1"/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11" fillId="2" borderId="1" xfId="0" applyFont="1" applyFill="1" applyBorder="1"/>
    <xf numFmtId="3" fontId="10" fillId="2" borderId="1" xfId="0" applyNumberFormat="1" applyFont="1" applyFill="1" applyBorder="1"/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1" fontId="7" fillId="2" borderId="1" xfId="0" applyNumberFormat="1" applyFont="1" applyFill="1" applyBorder="1"/>
    <xf numFmtId="0" fontId="6" fillId="2" borderId="0" xfId="0" applyFont="1" applyFill="1"/>
    <xf numFmtId="0" fontId="1" fillId="2" borderId="0" xfId="0" applyFont="1" applyFill="1"/>
    <xf numFmtId="0" fontId="36" fillId="2" borderId="0" xfId="0" applyFont="1" applyFill="1" applyAlignment="1">
      <alignment horizontal="right"/>
    </xf>
    <xf numFmtId="0" fontId="1" fillId="2" borderId="0" xfId="0" applyFont="1" applyFill="1" applyAlignment="1"/>
    <xf numFmtId="0" fontId="36" fillId="2" borderId="0" xfId="0" applyFont="1" applyFill="1" applyAlignment="1"/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/>
    </xf>
    <xf numFmtId="0" fontId="2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50" fillId="0" borderId="0" xfId="0" applyFont="1" applyFill="1" applyBorder="1" applyAlignment="1">
      <alignment horizontal="center" vertical="top" wrapText="1"/>
    </xf>
    <xf numFmtId="3" fontId="18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8" fillId="0" borderId="0" xfId="0" applyFont="1" applyAlignment="1">
      <alignment vertical="center"/>
    </xf>
    <xf numFmtId="0" fontId="51" fillId="0" borderId="0" xfId="0" applyFont="1" applyFill="1" applyAlignment="1">
      <alignment vertical="top"/>
    </xf>
    <xf numFmtId="0" fontId="52" fillId="0" borderId="43" xfId="0" applyFont="1" applyFill="1" applyBorder="1" applyAlignment="1">
      <alignment horizontal="justify" vertical="top" wrapText="1"/>
    </xf>
    <xf numFmtId="3" fontId="12" fillId="0" borderId="11" xfId="0" applyNumberFormat="1" applyFont="1" applyFill="1" applyBorder="1" applyAlignment="1">
      <alignment vertical="top"/>
    </xf>
    <xf numFmtId="0" fontId="53" fillId="0" borderId="0" xfId="0" applyFont="1" applyFill="1" applyAlignment="1">
      <alignment vertical="top"/>
    </xf>
    <xf numFmtId="0" fontId="12" fillId="0" borderId="44" xfId="0" applyFont="1" applyFill="1" applyBorder="1" applyAlignment="1">
      <alignment horizontal="justify" vertical="top" wrapText="1"/>
    </xf>
    <xf numFmtId="3" fontId="12" fillId="0" borderId="1" xfId="0" applyNumberFormat="1" applyFont="1" applyFill="1" applyBorder="1" applyAlignment="1">
      <alignment vertical="top"/>
    </xf>
    <xf numFmtId="0" fontId="54" fillId="0" borderId="0" xfId="0" applyFont="1" applyFill="1" applyAlignment="1">
      <alignment vertical="top"/>
    </xf>
    <xf numFmtId="0" fontId="18" fillId="0" borderId="4" xfId="0" applyFont="1" applyFill="1" applyBorder="1" applyAlignment="1">
      <alignment horizontal="justify" vertical="top" wrapText="1"/>
    </xf>
    <xf numFmtId="3" fontId="18" fillId="0" borderId="24" xfId="0" applyNumberFormat="1" applyFont="1" applyFill="1" applyBorder="1" applyAlignment="1">
      <alignment vertical="top"/>
    </xf>
    <xf numFmtId="3" fontId="18" fillId="0" borderId="37" xfId="0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3" fontId="12" fillId="0" borderId="45" xfId="0" applyNumberFormat="1" applyFont="1" applyFill="1" applyBorder="1" applyAlignment="1">
      <alignment vertical="top"/>
    </xf>
    <xf numFmtId="0" fontId="18" fillId="0" borderId="44" xfId="0" applyFont="1" applyFill="1" applyBorder="1" applyAlignment="1">
      <alignment horizontal="justify" vertical="top" wrapText="1"/>
    </xf>
    <xf numFmtId="3" fontId="18" fillId="0" borderId="1" xfId="0" applyNumberFormat="1" applyFont="1" applyFill="1" applyBorder="1" applyAlignment="1">
      <alignment vertical="top"/>
    </xf>
    <xf numFmtId="3" fontId="18" fillId="0" borderId="45" xfId="0" applyNumberFormat="1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18" fillId="0" borderId="44" xfId="0" applyFont="1" applyBorder="1" applyAlignment="1">
      <alignment horizontal="justify" vertical="top" wrapText="1"/>
    </xf>
    <xf numFmtId="3" fontId="18" fillId="0" borderId="1" xfId="0" applyNumberFormat="1" applyFont="1" applyBorder="1" applyAlignment="1">
      <alignment vertical="top"/>
    </xf>
    <xf numFmtId="3" fontId="18" fillId="0" borderId="45" xfId="0" applyNumberFormat="1" applyFont="1" applyBorder="1" applyAlignment="1">
      <alignment vertical="top"/>
    </xf>
    <xf numFmtId="0" fontId="12" fillId="0" borderId="4" xfId="0" applyFont="1" applyFill="1" applyBorder="1" applyAlignment="1">
      <alignment horizontal="justify" vertical="top" wrapText="1"/>
    </xf>
    <xf numFmtId="3" fontId="12" fillId="0" borderId="24" xfId="0" applyNumberFormat="1" applyFont="1" applyFill="1" applyBorder="1" applyAlignment="1">
      <alignment vertical="top"/>
    </xf>
    <xf numFmtId="3" fontId="53" fillId="0" borderId="0" xfId="0" applyNumberFormat="1" applyFont="1" applyFill="1" applyBorder="1" applyAlignment="1">
      <alignment vertical="top"/>
    </xf>
    <xf numFmtId="3" fontId="12" fillId="0" borderId="37" xfId="0" applyNumberFormat="1" applyFont="1" applyFill="1" applyBorder="1" applyAlignment="1">
      <alignment vertical="top"/>
    </xf>
    <xf numFmtId="0" fontId="12" fillId="0" borderId="4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3" fontId="54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2" fillId="0" borderId="46" xfId="0" applyFont="1" applyFill="1" applyBorder="1" applyAlignment="1">
      <alignment horizontal="justify" vertical="top" wrapText="1"/>
    </xf>
    <xf numFmtId="3" fontId="12" fillId="0" borderId="6" xfId="0" applyNumberFormat="1" applyFont="1" applyFill="1" applyBorder="1" applyAlignment="1">
      <alignment vertical="top"/>
    </xf>
    <xf numFmtId="3" fontId="12" fillId="0" borderId="47" xfId="0" applyNumberFormat="1" applyFont="1" applyFill="1" applyBorder="1" applyAlignment="1">
      <alignment vertical="top"/>
    </xf>
    <xf numFmtId="0" fontId="12" fillId="0" borderId="44" xfId="0" applyFont="1" applyBorder="1" applyAlignment="1">
      <alignment horizontal="justify" vertical="center" wrapText="1"/>
    </xf>
    <xf numFmtId="3" fontId="12" fillId="0" borderId="1" xfId="0" applyNumberFormat="1" applyFont="1" applyBorder="1" applyAlignment="1">
      <alignment vertical="center"/>
    </xf>
    <xf numFmtId="3" fontId="12" fillId="0" borderId="45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justify" vertical="top" wrapText="1"/>
    </xf>
    <xf numFmtId="3" fontId="12" fillId="0" borderId="24" xfId="0" applyNumberFormat="1" applyFont="1" applyBorder="1" applyAlignment="1">
      <alignment vertical="top"/>
    </xf>
    <xf numFmtId="3" fontId="12" fillId="0" borderId="37" xfId="0" applyNumberFormat="1" applyFont="1" applyBorder="1" applyAlignment="1">
      <alignment vertical="top"/>
    </xf>
    <xf numFmtId="0" fontId="55" fillId="0" borderId="0" xfId="0" applyFont="1" applyAlignment="1">
      <alignment vertical="top"/>
    </xf>
    <xf numFmtId="0" fontId="52" fillId="0" borderId="44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vertical="top"/>
    </xf>
    <xf numFmtId="0" fontId="12" fillId="0" borderId="4" xfId="0" applyFont="1" applyBorder="1" applyAlignment="1">
      <alignment vertical="top" wrapText="1"/>
    </xf>
    <xf numFmtId="0" fontId="54" fillId="0" borderId="0" xfId="0" applyFont="1" applyAlignment="1">
      <alignment vertical="top"/>
    </xf>
    <xf numFmtId="0" fontId="12" fillId="0" borderId="44" xfId="0" applyFont="1" applyBorder="1" applyAlignment="1">
      <alignment horizontal="justify" vertical="top" wrapText="1"/>
    </xf>
    <xf numFmtId="3" fontId="12" fillId="0" borderId="45" xfId="0" applyNumberFormat="1" applyFont="1" applyBorder="1" applyAlignment="1">
      <alignment vertical="top"/>
    </xf>
    <xf numFmtId="0" fontId="12" fillId="0" borderId="44" xfId="0" applyFont="1" applyBorder="1" applyAlignment="1">
      <alignment horizontal="center" vertical="top"/>
    </xf>
    <xf numFmtId="0" fontId="52" fillId="0" borderId="4" xfId="0" applyFont="1" applyFill="1" applyBorder="1" applyAlignment="1">
      <alignment horizontal="justify" vertical="top" wrapText="1"/>
    </xf>
    <xf numFmtId="0" fontId="12" fillId="0" borderId="44" xfId="0" applyFont="1" applyBorder="1" applyAlignment="1">
      <alignment horizontal="left" vertical="top"/>
    </xf>
    <xf numFmtId="0" fontId="54" fillId="0" borderId="48" xfId="0" applyFont="1" applyFill="1" applyBorder="1" applyAlignment="1">
      <alignment horizontal="justify" vertical="top" wrapText="1"/>
    </xf>
    <xf numFmtId="164" fontId="54" fillId="0" borderId="29" xfId="0" applyNumberFormat="1" applyFont="1" applyFill="1" applyBorder="1" applyAlignment="1">
      <alignment vertical="top"/>
    </xf>
    <xf numFmtId="3" fontId="54" fillId="0" borderId="29" xfId="0" applyNumberFormat="1" applyFont="1" applyFill="1" applyBorder="1" applyAlignment="1">
      <alignment vertical="top"/>
    </xf>
    <xf numFmtId="164" fontId="54" fillId="0" borderId="49" xfId="0" applyNumberFormat="1" applyFont="1" applyFill="1" applyBorder="1" applyAlignment="1">
      <alignment vertical="top"/>
    </xf>
    <xf numFmtId="3" fontId="18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3" fontId="50" fillId="0" borderId="41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36" xfId="0" applyNumberFormat="1" applyFont="1" applyBorder="1" applyAlignment="1">
      <alignment horizontal="center" vertical="center" wrapText="1"/>
    </xf>
    <xf numFmtId="3" fontId="50" fillId="0" borderId="4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50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left" vertical="center"/>
    </xf>
    <xf numFmtId="3" fontId="7" fillId="4" borderId="5" xfId="0" applyNumberFormat="1" applyFont="1" applyFill="1" applyBorder="1" applyAlignment="1">
      <alignment horizontal="left" vertical="center"/>
    </xf>
    <xf numFmtId="3" fontId="7" fillId="4" borderId="6" xfId="0" applyNumberFormat="1" applyFont="1" applyFill="1" applyBorder="1" applyAlignment="1">
      <alignment horizontal="left" vertical="center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0" fillId="0" borderId="0" xfId="0" applyFont="1" applyBorder="1" applyAlignment="1">
      <alignment horizontal="right" vertical="justify"/>
    </xf>
    <xf numFmtId="0" fontId="20" fillId="0" borderId="7" xfId="0" applyFont="1" applyBorder="1" applyAlignment="1">
      <alignment horizontal="right" vertical="justify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3" fillId="2" borderId="0" xfId="1" applyNumberFormat="1" applyFont="1" applyFill="1" applyAlignment="1" applyProtection="1">
      <alignment horizontal="right" vertical="top" wrapText="1"/>
      <protection hidden="1"/>
    </xf>
    <xf numFmtId="0" fontId="7" fillId="2" borderId="0" xfId="1" applyFont="1" applyFill="1" applyAlignment="1" applyProtection="1">
      <alignment horizontal="center" wrapText="1"/>
      <protection hidden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31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164" fontId="38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164" fontId="37" fillId="0" borderId="9" xfId="0" applyNumberFormat="1" applyFont="1" applyFill="1" applyBorder="1" applyAlignment="1">
      <alignment horizontal="center" vertical="center" wrapText="1"/>
    </xf>
    <xf numFmtId="164" fontId="37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0" fillId="0" borderId="2" xfId="0" applyFont="1" applyBorder="1" applyAlignment="1">
      <alignment horizontal="right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17" fillId="0" borderId="31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36" fillId="2" borderId="0" xfId="0" applyFont="1" applyFill="1" applyAlignment="1">
      <alignment horizontal="right"/>
    </xf>
    <xf numFmtId="0" fontId="42" fillId="2" borderId="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3" fillId="0" borderId="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24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4" fontId="21" fillId="2" borderId="11" xfId="0" applyNumberFormat="1" applyFont="1" applyFill="1" applyBorder="1" applyAlignment="1">
      <alignment horizontal="center" vertical="top" wrapText="1"/>
    </xf>
    <xf numFmtId="4" fontId="21" fillId="2" borderId="24" xfId="0" applyNumberFormat="1" applyFont="1" applyFill="1" applyBorder="1" applyAlignment="1">
      <alignment horizontal="center" vertical="top" wrapText="1"/>
    </xf>
    <xf numFmtId="4" fontId="21" fillId="2" borderId="10" xfId="0" applyNumberFormat="1" applyFont="1" applyFill="1" applyBorder="1" applyAlignment="1">
      <alignment horizontal="center" vertical="top" wrapText="1"/>
    </xf>
    <xf numFmtId="0" fontId="49" fillId="2" borderId="0" xfId="0" applyFont="1" applyFill="1" applyAlignment="1"/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top" wrapText="1"/>
    </xf>
    <xf numFmtId="0" fontId="56" fillId="0" borderId="0" xfId="0" applyFont="1"/>
    <xf numFmtId="0" fontId="57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1" xfId="0" applyFont="1" applyBorder="1" applyAlignment="1">
      <alignment horizontal="center" vertical="top" wrapText="1"/>
    </xf>
    <xf numFmtId="0" fontId="58" fillId="0" borderId="1" xfId="0" applyFont="1" applyBorder="1" applyAlignment="1">
      <alignment horizontal="center" vertical="top" wrapText="1"/>
    </xf>
    <xf numFmtId="0" fontId="58" fillId="0" borderId="1" xfId="0" applyFont="1" applyBorder="1" applyAlignment="1">
      <alignment horizontal="center" vertical="top"/>
    </xf>
    <xf numFmtId="0" fontId="58" fillId="0" borderId="1" xfId="0" applyFont="1" applyBorder="1" applyAlignment="1">
      <alignment horizontal="center" vertical="top" wrapText="1"/>
    </xf>
    <xf numFmtId="0" fontId="58" fillId="0" borderId="1" xfId="0" applyFont="1" applyBorder="1" applyAlignment="1">
      <alignment horizontal="center" vertical="top"/>
    </xf>
    <xf numFmtId="0" fontId="58" fillId="0" borderId="3" xfId="0" applyFont="1" applyBorder="1" applyAlignment="1">
      <alignment horizontal="center" vertical="top"/>
    </xf>
    <xf numFmtId="0" fontId="59" fillId="0" borderId="1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top"/>
    </xf>
    <xf numFmtId="0" fontId="56" fillId="0" borderId="6" xfId="0" applyFont="1" applyBorder="1" applyAlignment="1">
      <alignment horizontal="center" vertical="top"/>
    </xf>
    <xf numFmtId="0" fontId="58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9" xfId="0" applyFont="1" applyBorder="1" applyAlignment="1">
      <alignment horizontal="center" vertical="top" wrapText="1"/>
    </xf>
    <xf numFmtId="0" fontId="56" fillId="0" borderId="1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6" fillId="0" borderId="4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56" fillId="0" borderId="23" xfId="0" applyFont="1" applyBorder="1" applyAlignment="1">
      <alignment horizontal="center" vertical="top" wrapText="1"/>
    </xf>
    <xf numFmtId="0" fontId="56" fillId="0" borderId="1" xfId="0" applyFont="1" applyBorder="1"/>
    <xf numFmtId="0" fontId="56" fillId="0" borderId="1" xfId="0" applyFont="1" applyFill="1" applyBorder="1"/>
    <xf numFmtId="3" fontId="56" fillId="0" borderId="1" xfId="0" applyNumberFormat="1" applyFont="1" applyFill="1" applyBorder="1" applyAlignment="1">
      <alignment horizontal="right"/>
    </xf>
    <xf numFmtId="3" fontId="56" fillId="0" borderId="3" xfId="0" applyNumberFormat="1" applyFont="1" applyFill="1" applyBorder="1" applyAlignment="1">
      <alignment horizontal="right"/>
    </xf>
    <xf numFmtId="0" fontId="56" fillId="0" borderId="1" xfId="0" applyFont="1" applyBorder="1" applyAlignment="1">
      <alignment horizontal="right" wrapText="1"/>
    </xf>
    <xf numFmtId="0" fontId="58" fillId="0" borderId="1" xfId="0" applyFont="1" applyFill="1" applyBorder="1"/>
    <xf numFmtId="3" fontId="58" fillId="0" borderId="1" xfId="0" applyNumberFormat="1" applyFont="1" applyFill="1" applyBorder="1" applyAlignment="1">
      <alignment horizontal="right"/>
    </xf>
    <xf numFmtId="3" fontId="58" fillId="0" borderId="3" xfId="0" applyNumberFormat="1" applyFont="1" applyFill="1" applyBorder="1" applyAlignment="1">
      <alignment horizontal="right"/>
    </xf>
    <xf numFmtId="3" fontId="56" fillId="0" borderId="1" xfId="0" applyNumberFormat="1" applyFont="1" applyBorder="1"/>
    <xf numFmtId="0" fontId="58" fillId="0" borderId="1" xfId="0" applyFont="1" applyFill="1" applyBorder="1" applyAlignment="1">
      <alignment horizontal="left" wrapText="1"/>
    </xf>
    <xf numFmtId="0" fontId="58" fillId="0" borderId="1" xfId="0" applyFont="1" applyFill="1" applyBorder="1" applyAlignment="1">
      <alignment vertical="top" wrapText="1"/>
    </xf>
    <xf numFmtId="0" fontId="58" fillId="0" borderId="1" xfId="0" applyFont="1" applyBorder="1"/>
    <xf numFmtId="3" fontId="58" fillId="0" borderId="1" xfId="0" applyNumberFormat="1" applyFont="1" applyFill="1" applyBorder="1"/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692164</xdr:colOff>
      <xdr:row>0</xdr:row>
      <xdr:rowOff>63026</xdr:rowOff>
    </xdr:from>
    <xdr:to>
      <xdr:col>8</xdr:col>
      <xdr:colOff>605412</xdr:colOff>
      <xdr:row>1</xdr:row>
      <xdr:rowOff>23293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02749" y="63026"/>
          <a:ext cx="3052233" cy="74501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/>
        <a:lstStyle/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8</a:t>
          </a:r>
        </a:p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</a:t>
          </a:r>
        </a:p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Районного Собрания депутатов </a:t>
          </a:r>
        </a:p>
        <a:p>
          <a:pPr algn="r" rtl="0">
            <a:lnSpc>
              <a:spcPts val="7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МР "Ботлихский район" "О районном бюджете  на 2019 год" и на плановый период 2020 - 2021 годов. </a:t>
          </a:r>
        </a:p>
        <a:p>
          <a:pPr algn="r" rtl="0">
            <a:lnSpc>
              <a:spcPts val="7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"__" декабря 2018г. №  </a:t>
          </a:r>
          <a:endParaRPr lang="ru-RU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lnSpc>
              <a:spcPts val="600"/>
            </a:lnSpc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lnSpc>
              <a:spcPts val="700"/>
            </a:lnSpc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4</xdr:col>
      <xdr:colOff>692164</xdr:colOff>
      <xdr:row>0</xdr:row>
      <xdr:rowOff>63026</xdr:rowOff>
    </xdr:from>
    <xdr:to>
      <xdr:col>8</xdr:col>
      <xdr:colOff>605412</xdr:colOff>
      <xdr:row>1</xdr:row>
      <xdr:rowOff>23293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202749" y="63026"/>
          <a:ext cx="3052233" cy="74501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/>
        <a:lstStyle/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8</a:t>
          </a:r>
        </a:p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</a:t>
          </a:r>
        </a:p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Районного Собрания депутатов </a:t>
          </a:r>
        </a:p>
        <a:p>
          <a:pPr algn="r" rtl="0">
            <a:lnSpc>
              <a:spcPts val="7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МР "Ботлихский район" "О районном бюджете  на 2019 год" и на плановый период 2020 - 2021 годов. </a:t>
          </a:r>
        </a:p>
        <a:p>
          <a:pPr algn="r" rtl="0">
            <a:lnSpc>
              <a:spcPts val="7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"__" декабря 2018г. №  </a:t>
          </a:r>
          <a:endParaRPr lang="ru-RU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lnSpc>
              <a:spcPts val="600"/>
            </a:lnSpc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lnSpc>
              <a:spcPts val="700"/>
            </a:lnSpc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9;&#1093;&#1072;&#1073;\YandexDisk\&#1044;&#1086;&#1082;&#1091;&#1084;&#1077;&#1085;&#1090;&#1099;\2019\&#1043;&#1086;&#1090;&#1086;&#1074;&#1072;&#1103;%20&#1087;&#1088;&#1086;&#1076;&#1091;&#1082;&#1094;&#1080;&#1103;\&#1055;&#1088;&#1086;&#1077;&#1082;&#1090;%20&#1073;&#1102;&#1076;&#1078;&#1077;&#1090;&#1072;%202019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расшифр 1 к 8 при"/>
      <sheetName val="Свод бюджета района"/>
      <sheetName val="Аппарат свод"/>
      <sheetName val="МКУ Хозслужба"/>
      <sheetName val="МКУ Хозслужба конт"/>
      <sheetName val="Доходы прил 3"/>
      <sheetName val="ВСРБМР 8"/>
      <sheetName val="Оценка прил 4"/>
      <sheetName val="РазПодр прил 5"/>
      <sheetName val="межбюд трансф 6"/>
      <sheetName val="Налоги посел 7"/>
      <sheetName val="Публ. объяз 9"/>
      <sheetName val="смета резер 10"/>
      <sheetName val="Дотация пос 12"/>
      <sheetName val="Расч дот РФФПП"/>
      <sheetName val="Расчет дотации"/>
      <sheetName val="Полож дотац"/>
      <sheetName val="Бюдж расх посел"/>
      <sheetName val="коэфф зарплаты"/>
      <sheetName val="Переч МП 9"/>
      <sheetName val="ЗАГС 16"/>
      <sheetName val="ВУС 17"/>
      <sheetName val="0113"/>
      <sheetName val="МБУ ЦБ"/>
      <sheetName val="МБУ ЦБ прил  №20"/>
      <sheetName val="0408"/>
      <sheetName val="0502"/>
      <sheetName val="МБУ ЖКХ"/>
      <sheetName val="МБУ прил №18"/>
      <sheetName val="Субв пос на перед полн прил 13"/>
      <sheetName val="Субсид посел прил 14"/>
      <sheetName val="Благоустр 0503"/>
      <sheetName val="Благоустр посел   "/>
      <sheetName val="Автоакцизы"/>
      <sheetName val="Автоакц расш №2 к прил 8"/>
      <sheetName val="отдел субсид"/>
      <sheetName val="Свод образ"/>
      <sheetName val="ясли сады"/>
      <sheetName val="Школы"/>
      <sheetName val="учительство  "/>
      <sheetName val="прилож №15 гостан "/>
      <sheetName val="пит уч 1 4 кл прил 19"/>
      <sheetName val="ДЮСШ МКУ"/>
      <sheetName val="МКУ Ц бухг"/>
      <sheetName val="Свод культ"/>
      <sheetName val="редакция МКУ "/>
      <sheetName val="МКУ ФОК"/>
      <sheetName val="Сводсоцпол"/>
      <sheetName val="Прил №21 (долги)"/>
      <sheetName val="Аппарат свод (контр)  "/>
      <sheetName val="ФУ АМР (контр)"/>
      <sheetName val="МБУ ЖКХ контр обн"/>
      <sheetName val="Свод образ (контр)"/>
      <sheetName val="ясли сады (контр)"/>
      <sheetName val="СШ (контр)"/>
      <sheetName val="ООШ НШ (контр)  "/>
      <sheetName val="Школы через РА (контр)"/>
      <sheetName val="Группы кратковр пребыв"/>
      <sheetName val="ясли сады (контр) через РА"/>
      <sheetName val="УСХ контр"/>
      <sheetName val="Отдел субсид (контр)"/>
      <sheetName val="Свод культ контр"/>
      <sheetName val="Редакция  (контр)"/>
      <sheetName val="МКУ ФОК конт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елений"/>
      <sheetName val="Свод"/>
      <sheetName val="Алак СОШ"/>
      <sheetName val="Анди СОШ 1"/>
      <sheetName val="Анди СОШ 2"/>
      <sheetName val="Ансалта СОШ"/>
      <sheetName val="Ашали ООШ"/>
      <sheetName val="БСШ №1"/>
      <sheetName val="БСШ №2"/>
      <sheetName val="БСШ №3"/>
      <sheetName val="Гагатли СОШ"/>
      <sheetName val="Годобери СОШ"/>
      <sheetName val="Зило СОШ"/>
      <sheetName val="Кванхидатли ООШ"/>
      <sheetName val="Миарсо СОШ"/>
      <sheetName val="Муни СОШ"/>
      <sheetName val="Ортоколо СОШ"/>
      <sheetName val="Рахата СОШ"/>
      <sheetName val="Риквани СОШ"/>
      <sheetName val="Тандо СОШ"/>
      <sheetName val="Тасута ООШ"/>
      <sheetName val="Тлох СОШ"/>
      <sheetName val="Хелетури СОШ"/>
      <sheetName val="Чанко СОШ"/>
      <sheetName val="Шодрода СОШ"/>
      <sheetName val="Инхело ООШ"/>
      <sheetName val="Кижани ООШ"/>
      <sheetName val="Беледи НОШ"/>
      <sheetName val="В-Алак НОШ"/>
      <sheetName val="Гунха НОШ"/>
      <sheetName val="Зибирхали НОШ"/>
      <sheetName val="Н-Алак НОШ"/>
      <sheetName val="Шиворта НОШ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МФЗ"/>
      <sheetName val="РБАПР6"/>
      <sheetName val="СОШ МКУ"/>
      <sheetName val="Лист1"/>
      <sheetName val="ООШ"/>
      <sheetName val="НШ"/>
      <sheetName val="расч на обсл бухг"/>
      <sheetName val="Автодороги"/>
      <sheetName val="средняя педперсонала"/>
      <sheetName val="Лист2"/>
      <sheetName val="Публ. объяз 9 (2)"/>
    </sheetNames>
    <sheetDataSet>
      <sheetData sheetId="0" refreshError="1"/>
      <sheetData sheetId="1"/>
      <sheetData sheetId="2"/>
      <sheetData sheetId="3"/>
      <sheetData sheetId="4"/>
      <sheetData sheetId="5"/>
      <sheetData sheetId="6">
        <row r="56">
          <cell r="E56">
            <v>918682.14800000004</v>
          </cell>
          <cell r="F56">
            <v>818429.45799999987</v>
          </cell>
          <cell r="G56">
            <v>817547.75799999991</v>
          </cell>
        </row>
      </sheetData>
      <sheetData sheetId="7">
        <row r="191">
          <cell r="G191">
            <v>917724448.04934287</v>
          </cell>
        </row>
      </sheetData>
      <sheetData sheetId="8"/>
      <sheetData sheetId="9">
        <row r="67">
          <cell r="D67">
            <v>917724448.04934287</v>
          </cell>
        </row>
      </sheetData>
      <sheetData sheetId="10"/>
      <sheetData sheetId="11"/>
      <sheetData sheetId="12"/>
      <sheetData sheetId="13"/>
      <sheetData sheetId="14"/>
      <sheetData sheetId="15">
        <row r="7">
          <cell r="A7" t="str">
            <v>Алак</v>
          </cell>
        </row>
        <row r="8">
          <cell r="A8" t="str">
            <v>Анди</v>
          </cell>
        </row>
        <row r="9">
          <cell r="A9" t="str">
            <v>Ансалта</v>
          </cell>
        </row>
        <row r="10">
          <cell r="A10" t="str">
            <v>Ашали</v>
          </cell>
        </row>
        <row r="11">
          <cell r="A11" t="str">
            <v>Ботлих</v>
          </cell>
        </row>
        <row r="12">
          <cell r="A12" t="str">
            <v>Гагатли</v>
          </cell>
        </row>
        <row r="13">
          <cell r="A13" t="str">
            <v>Годобери</v>
          </cell>
        </row>
        <row r="14">
          <cell r="A14" t="str">
            <v>Зило</v>
          </cell>
        </row>
        <row r="15">
          <cell r="A15" t="str">
            <v>Инхело</v>
          </cell>
        </row>
        <row r="16">
          <cell r="A16" t="str">
            <v>Кванхидатли</v>
          </cell>
        </row>
        <row r="17">
          <cell r="A17" t="str">
            <v>Кижани</v>
          </cell>
        </row>
        <row r="18">
          <cell r="A18" t="str">
            <v>Миарсо</v>
          </cell>
        </row>
        <row r="19">
          <cell r="A19" t="str">
            <v>Муни</v>
          </cell>
        </row>
        <row r="20">
          <cell r="A20" t="str">
            <v>Рахата</v>
          </cell>
        </row>
        <row r="21">
          <cell r="A21" t="str">
            <v>Риквани</v>
          </cell>
        </row>
        <row r="22">
          <cell r="A22" t="str">
            <v>Тандо</v>
          </cell>
        </row>
        <row r="23">
          <cell r="A23" t="str">
            <v>Тлох</v>
          </cell>
        </row>
        <row r="24">
          <cell r="A24" t="str">
            <v>Хелетури</v>
          </cell>
        </row>
        <row r="25">
          <cell r="A25" t="str">
            <v>Чанко</v>
          </cell>
        </row>
        <row r="26">
          <cell r="A26" t="str">
            <v>Шодрода</v>
          </cell>
        </row>
        <row r="27">
          <cell r="A27" t="str">
            <v>Итого по МП: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B6" t="str">
            <v>На выполнение муниципального задания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BR5" t="str">
            <v>капитальный ремонт внутри сельских дорог, мостов (ст. 225)</v>
          </cell>
          <cell r="BS5" t="str">
            <v>капитальное строительство внутрисельских дорог, подпорных стен, мостов,  (ст. 310)</v>
          </cell>
        </row>
      </sheetData>
      <sheetData sheetId="33"/>
      <sheetData sheetId="34"/>
      <sheetData sheetId="35"/>
      <sheetData sheetId="36"/>
      <sheetData sheetId="37"/>
      <sheetData sheetId="38">
        <row r="5">
          <cell r="B5" t="str">
            <v>МКДОУ "Ромашка" с Алак</v>
          </cell>
        </row>
        <row r="6">
          <cell r="B6" t="str">
            <v xml:space="preserve">МКДОУ "Светлячок" с Анди  </v>
          </cell>
        </row>
        <row r="7">
          <cell r="B7" t="str">
            <v>МКДОУ "Аист" с  Ансалта</v>
          </cell>
        </row>
        <row r="8">
          <cell r="B8" t="str">
            <v xml:space="preserve">МКДОУ "Чебурашка" с Ботлих  </v>
          </cell>
        </row>
        <row r="9">
          <cell r="B9" t="str">
            <v>МКДОУ "Солнышко" с  Ботлих</v>
          </cell>
        </row>
        <row r="10">
          <cell r="B10" t="str">
            <v>МКДОУ "Родничок" с  Ботлих</v>
          </cell>
        </row>
        <row r="11">
          <cell r="B11" t="str">
            <v xml:space="preserve">МКДОУ "Орленок" с Гагатли </v>
          </cell>
        </row>
        <row r="12">
          <cell r="B12" t="str">
            <v>МКДОУ "Улыбка" с  Муни</v>
          </cell>
        </row>
        <row r="13">
          <cell r="B13" t="str">
            <v xml:space="preserve">МКДОУ "Ласточка" с Рахата  </v>
          </cell>
        </row>
        <row r="14">
          <cell r="B14" t="str">
            <v>МКДОУ "Звездочка" с  Тандо</v>
          </cell>
        </row>
        <row r="15">
          <cell r="B15" t="str">
            <v xml:space="preserve">МКДОУ "Радуга" с Тлох </v>
          </cell>
        </row>
        <row r="16">
          <cell r="B16" t="str">
            <v xml:space="preserve">МКДОУ "Сказка" с Ашали  </v>
          </cell>
        </row>
        <row r="17">
          <cell r="B17" t="str">
            <v>МКДОУ "Журавлик" с  Шодрода</v>
          </cell>
        </row>
        <row r="18">
          <cell r="B18" t="str">
            <v>МКДОУ "Теремок" с  Годобери</v>
          </cell>
        </row>
        <row r="19">
          <cell r="B19" t="str">
            <v xml:space="preserve">МКДОУ "Орленок" с  Зило </v>
          </cell>
        </row>
        <row r="20">
          <cell r="B20" t="str">
            <v>МКДОУ "Золотой ключик" в/городок</v>
          </cell>
        </row>
      </sheetData>
      <sheetData sheetId="39"/>
      <sheetData sheetId="40">
        <row r="5">
          <cell r="B5" t="str">
            <v xml:space="preserve"> МКОУ Алак СОШ лицей</v>
          </cell>
        </row>
        <row r="6">
          <cell r="B6" t="str">
            <v xml:space="preserve"> МКОУ Анди СОШ №1</v>
          </cell>
        </row>
        <row r="7">
          <cell r="B7" t="str">
            <v xml:space="preserve"> МКОУ Анди СОШ №2 </v>
          </cell>
        </row>
        <row r="8">
          <cell r="B8" t="str">
            <v xml:space="preserve"> МКОУ Ансалта СОШ</v>
          </cell>
        </row>
        <row r="9">
          <cell r="B9" t="str">
            <v xml:space="preserve"> МКОУ Ашали ООШ</v>
          </cell>
        </row>
        <row r="10">
          <cell r="B10" t="str">
            <v xml:space="preserve">МКОУ БСШ №1 </v>
          </cell>
        </row>
        <row r="11">
          <cell r="B11" t="str">
            <v xml:space="preserve"> МКОУ БСШ №2</v>
          </cell>
        </row>
        <row r="12">
          <cell r="B12" t="str">
            <v xml:space="preserve">МКОУ БСШ №3 </v>
          </cell>
        </row>
        <row r="13">
          <cell r="B13" t="str">
            <v xml:space="preserve">МКОУ Гагатли СОШ </v>
          </cell>
        </row>
        <row r="14">
          <cell r="B14" t="str">
            <v xml:space="preserve"> МКОУ Годобери СОШ  </v>
          </cell>
        </row>
        <row r="15">
          <cell r="B15" t="str">
            <v xml:space="preserve"> МКОУ Зило СОШ  </v>
          </cell>
        </row>
        <row r="16">
          <cell r="B16" t="str">
            <v xml:space="preserve"> МКОУ Кванхидатли ООШ  </v>
          </cell>
        </row>
        <row r="17">
          <cell r="B17" t="str">
            <v xml:space="preserve"> МКОУ Миарсо СОШ  </v>
          </cell>
        </row>
        <row r="18">
          <cell r="B18" t="str">
            <v xml:space="preserve"> МКОУ Муни СОШ  </v>
          </cell>
        </row>
        <row r="19">
          <cell r="B19" t="str">
            <v xml:space="preserve"> МКОУ Ортоколо СОШ  </v>
          </cell>
        </row>
        <row r="20">
          <cell r="B20" t="str">
            <v xml:space="preserve"> МКОУ Рахата СОШ  </v>
          </cell>
        </row>
        <row r="21">
          <cell r="B21" t="str">
            <v xml:space="preserve"> МКОУ Риквани СОШ  </v>
          </cell>
        </row>
        <row r="22">
          <cell r="B22" t="str">
            <v xml:space="preserve"> МКОУ Тандо СОШ  </v>
          </cell>
        </row>
        <row r="23">
          <cell r="B23" t="str">
            <v xml:space="preserve"> МКОУ Тасута ООШ  </v>
          </cell>
        </row>
        <row r="24">
          <cell r="B24" t="str">
            <v xml:space="preserve"> МКОУ Тлох СОШ  </v>
          </cell>
        </row>
        <row r="25">
          <cell r="B25" t="str">
            <v xml:space="preserve"> МКОУ Хелетури СОШ  </v>
          </cell>
        </row>
        <row r="26">
          <cell r="B26" t="str">
            <v xml:space="preserve"> МКОУ Чанко СОШ  </v>
          </cell>
        </row>
        <row r="27">
          <cell r="B27" t="str">
            <v xml:space="preserve"> МКОУ Шодрода СОШ  </v>
          </cell>
        </row>
        <row r="28">
          <cell r="B28" t="str">
            <v xml:space="preserve"> МКОУ Инхело ООШ  </v>
          </cell>
        </row>
        <row r="29">
          <cell r="B29" t="str">
            <v xml:space="preserve"> МКОУ Кижани ООШ  </v>
          </cell>
        </row>
        <row r="30">
          <cell r="B30" t="str">
            <v xml:space="preserve"> МКОУ Беледи НОШ  </v>
          </cell>
        </row>
        <row r="31">
          <cell r="B31" t="str">
            <v xml:space="preserve"> МКОУ В-Алак НОШ  </v>
          </cell>
        </row>
        <row r="32">
          <cell r="B32" t="str">
            <v xml:space="preserve"> МКОУ Гунха НОШ  </v>
          </cell>
        </row>
        <row r="33">
          <cell r="B33" t="str">
            <v xml:space="preserve"> МКОУ Зибирхали НОШ  </v>
          </cell>
        </row>
        <row r="34">
          <cell r="B34" t="str">
            <v xml:space="preserve"> МКОУ Н-Алак НОШ  </v>
          </cell>
        </row>
        <row r="35">
          <cell r="B35" t="str">
            <v xml:space="preserve"> МКОУ Шиворта НОШ  </v>
          </cell>
        </row>
        <row r="39">
          <cell r="B39" t="str">
            <v xml:space="preserve">Инхело ООШ МКУ </v>
          </cell>
        </row>
        <row r="40">
          <cell r="B40" t="str">
            <v>Кванхидатли ООШ МКУ</v>
          </cell>
        </row>
        <row r="41">
          <cell r="B41" t="str">
            <v>Кижани ООШ МКУ</v>
          </cell>
        </row>
        <row r="42">
          <cell r="B42" t="str">
            <v>Миарсо СОШ МКУ</v>
          </cell>
        </row>
        <row r="43">
          <cell r="B43" t="str">
            <v>Ортоколо СОШ МКУ</v>
          </cell>
        </row>
        <row r="44">
          <cell r="B44" t="str">
            <v>Риквани СОШ МКУ</v>
          </cell>
        </row>
        <row r="45">
          <cell r="B45" t="str">
            <v>Тасута ООШ МКУ</v>
          </cell>
        </row>
        <row r="46">
          <cell r="B46" t="str">
            <v>Хелетури СОШ МКУ</v>
          </cell>
        </row>
        <row r="47">
          <cell r="B47" t="str">
            <v>Чанко СОШ МКУ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N138"/>
  <sheetViews>
    <sheetView topLeftCell="A54" workbookViewId="0">
      <selection sqref="A1:G57"/>
    </sheetView>
  </sheetViews>
  <sheetFormatPr defaultColWidth="8.77734375" defaultRowHeight="14.4"/>
  <cols>
    <col min="1" max="1" width="2.44140625" style="107" customWidth="1"/>
    <col min="2" max="2" width="4.5546875" style="107" customWidth="1"/>
    <col min="3" max="3" width="23.109375" style="107" customWidth="1"/>
    <col min="4" max="4" width="41.33203125" style="107" customWidth="1"/>
    <col min="5" max="5" width="13.6640625" style="107" customWidth="1"/>
    <col min="6" max="6" width="11.88671875" style="107" customWidth="1"/>
    <col min="7" max="7" width="12.5546875" style="107" customWidth="1"/>
    <col min="8" max="16384" width="8.77734375" style="107"/>
  </cols>
  <sheetData>
    <row r="2" spans="2:196" s="32" customFormat="1" ht="13.2">
      <c r="D2" s="409" t="s">
        <v>51</v>
      </c>
      <c r="E2" s="409"/>
      <c r="F2" s="409"/>
      <c r="G2" s="409"/>
    </row>
    <row r="3" spans="2:196" s="32" customFormat="1" ht="13.2">
      <c r="D3" s="409" t="s">
        <v>52</v>
      </c>
      <c r="E3" s="409"/>
      <c r="F3" s="409"/>
      <c r="G3" s="409"/>
    </row>
    <row r="4" spans="2:196" s="32" customFormat="1" ht="13.2">
      <c r="C4" s="409" t="s">
        <v>53</v>
      </c>
      <c r="D4" s="409"/>
      <c r="E4" s="409"/>
      <c r="F4" s="409"/>
      <c r="G4" s="409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</row>
    <row r="5" spans="2:196" s="32" customFormat="1" ht="13.2">
      <c r="D5" s="409" t="s">
        <v>54</v>
      </c>
      <c r="E5" s="409"/>
      <c r="F5" s="409"/>
      <c r="G5" s="409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</row>
    <row r="6" spans="2:196" s="32" customFormat="1" ht="13.2">
      <c r="D6" s="306"/>
      <c r="E6" s="306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</row>
    <row r="7" spans="2:196" s="32" customFormat="1" ht="13.2">
      <c r="D7" s="306"/>
      <c r="E7" s="306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</row>
    <row r="8" spans="2:196" s="32" customFormat="1" ht="15.6">
      <c r="B8" s="408" t="s">
        <v>55</v>
      </c>
      <c r="C8" s="408"/>
      <c r="D8" s="408"/>
      <c r="E8" s="408"/>
      <c r="F8" s="408"/>
      <c r="G8" s="408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</row>
    <row r="9" spans="2:196" s="32" customFormat="1" ht="15.6">
      <c r="B9" s="408" t="s">
        <v>56</v>
      </c>
      <c r="C9" s="408"/>
      <c r="D9" s="408"/>
      <c r="E9" s="408"/>
      <c r="F9" s="408"/>
      <c r="G9" s="408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</row>
    <row r="10" spans="2:196" s="32" customFormat="1" ht="13.2">
      <c r="C10" s="410" t="s">
        <v>9</v>
      </c>
      <c r="D10" s="410"/>
      <c r="E10" s="410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</row>
    <row r="11" spans="2:196" s="32" customFormat="1" ht="13.2">
      <c r="C11" s="307"/>
      <c r="D11" s="307"/>
      <c r="E11" s="411" t="s">
        <v>57</v>
      </c>
      <c r="F11" s="411"/>
      <c r="G11" s="411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</row>
    <row r="12" spans="2:196" s="32" customFormat="1" ht="13.2">
      <c r="B12" s="412" t="s">
        <v>58</v>
      </c>
      <c r="C12" s="412" t="s">
        <v>59</v>
      </c>
      <c r="D12" s="413" t="s">
        <v>60</v>
      </c>
      <c r="E12" s="414" t="s">
        <v>61</v>
      </c>
      <c r="F12" s="414"/>
      <c r="G12" s="414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</row>
    <row r="13" spans="2:196" s="32" customFormat="1" ht="13.2">
      <c r="B13" s="412"/>
      <c r="C13" s="412"/>
      <c r="D13" s="413"/>
      <c r="E13" s="308" t="s">
        <v>62</v>
      </c>
      <c r="F13" s="308" t="s">
        <v>63</v>
      </c>
      <c r="G13" s="308" t="s">
        <v>64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</row>
    <row r="14" spans="2:196" s="32" customFormat="1" ht="13.2">
      <c r="B14" s="28">
        <v>1</v>
      </c>
      <c r="C14" s="28" t="s">
        <v>65</v>
      </c>
      <c r="D14" s="309" t="s">
        <v>66</v>
      </c>
      <c r="E14" s="22">
        <v>77200</v>
      </c>
      <c r="F14" s="22">
        <v>77200</v>
      </c>
      <c r="G14" s="22">
        <v>77200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</row>
    <row r="15" spans="2:196" s="32" customFormat="1" ht="24">
      <c r="B15" s="28">
        <v>2</v>
      </c>
      <c r="C15" s="28" t="s">
        <v>67</v>
      </c>
      <c r="D15" s="309" t="s">
        <v>68</v>
      </c>
      <c r="E15" s="23">
        <v>1100</v>
      </c>
      <c r="F15" s="22">
        <v>1100</v>
      </c>
      <c r="G15" s="22">
        <v>1100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</row>
    <row r="16" spans="2:196" s="32" customFormat="1" ht="13.2">
      <c r="B16" s="28">
        <v>3</v>
      </c>
      <c r="C16" s="28" t="s">
        <v>69</v>
      </c>
      <c r="D16" s="309" t="s">
        <v>70</v>
      </c>
      <c r="E16" s="23">
        <v>160</v>
      </c>
      <c r="F16" s="22">
        <v>160</v>
      </c>
      <c r="G16" s="22">
        <v>160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</row>
    <row r="17" spans="2:11" s="32" customFormat="1" ht="13.2">
      <c r="B17" s="28">
        <v>4</v>
      </c>
      <c r="C17" s="28" t="s">
        <v>71</v>
      </c>
      <c r="D17" s="309" t="s">
        <v>72</v>
      </c>
      <c r="E17" s="23">
        <v>852</v>
      </c>
      <c r="F17" s="22">
        <v>852</v>
      </c>
      <c r="G17" s="22">
        <v>852</v>
      </c>
      <c r="K17" s="32" t="s">
        <v>73</v>
      </c>
    </row>
    <row r="18" spans="2:11" s="32" customFormat="1" ht="13.2">
      <c r="B18" s="28">
        <v>5</v>
      </c>
      <c r="C18" s="28" t="s">
        <v>74</v>
      </c>
      <c r="D18" s="309" t="s">
        <v>75</v>
      </c>
      <c r="E18" s="23">
        <v>15132.7</v>
      </c>
      <c r="F18" s="22">
        <v>15132.7</v>
      </c>
      <c r="G18" s="22">
        <v>15132.7</v>
      </c>
    </row>
    <row r="19" spans="2:11" s="32" customFormat="1" ht="13.2">
      <c r="B19" s="28">
        <v>6</v>
      </c>
      <c r="C19" s="28" t="s">
        <v>76</v>
      </c>
      <c r="D19" s="309" t="s">
        <v>77</v>
      </c>
      <c r="E19" s="23">
        <v>5950</v>
      </c>
      <c r="F19" s="22">
        <v>5950</v>
      </c>
      <c r="G19" s="22">
        <v>5950</v>
      </c>
    </row>
    <row r="20" spans="2:11" s="32" customFormat="1" ht="13.2">
      <c r="B20" s="28"/>
      <c r="C20" s="28"/>
      <c r="D20" s="310" t="s">
        <v>78</v>
      </c>
      <c r="E20" s="24">
        <v>4510</v>
      </c>
      <c r="F20" s="24">
        <v>4330</v>
      </c>
      <c r="G20" s="24">
        <v>4330</v>
      </c>
      <c r="I20" s="32" t="s">
        <v>9</v>
      </c>
    </row>
    <row r="21" spans="2:11" s="32" customFormat="1" ht="39.6">
      <c r="B21" s="28">
        <v>7</v>
      </c>
      <c r="C21" s="28" t="s">
        <v>79</v>
      </c>
      <c r="D21" s="294" t="s">
        <v>80</v>
      </c>
      <c r="E21" s="22">
        <v>150</v>
      </c>
      <c r="F21" s="22">
        <v>150</v>
      </c>
      <c r="G21" s="22">
        <v>150</v>
      </c>
    </row>
    <row r="22" spans="2:11" s="32" customFormat="1" ht="92.4">
      <c r="B22" s="28">
        <v>8</v>
      </c>
      <c r="C22" s="28" t="s">
        <v>81</v>
      </c>
      <c r="D22" s="294" t="s">
        <v>82</v>
      </c>
      <c r="E22" s="22">
        <v>0</v>
      </c>
      <c r="F22" s="22">
        <v>0</v>
      </c>
      <c r="G22" s="22">
        <v>0</v>
      </c>
    </row>
    <row r="23" spans="2:11" s="32" customFormat="1" ht="26.4">
      <c r="B23" s="28">
        <v>9</v>
      </c>
      <c r="C23" s="28"/>
      <c r="D23" s="294" t="s">
        <v>83</v>
      </c>
      <c r="E23" s="22">
        <v>180</v>
      </c>
      <c r="F23" s="22"/>
      <c r="G23" s="22"/>
    </row>
    <row r="24" spans="2:11" s="32" customFormat="1" ht="26.4">
      <c r="B24" s="28">
        <v>9</v>
      </c>
      <c r="C24" s="28" t="s">
        <v>84</v>
      </c>
      <c r="D24" s="294" t="s">
        <v>85</v>
      </c>
      <c r="E24" s="22">
        <v>4000</v>
      </c>
      <c r="F24" s="22">
        <v>4000</v>
      </c>
      <c r="G24" s="22">
        <v>4000</v>
      </c>
    </row>
    <row r="25" spans="2:11" s="32" customFormat="1" ht="26.4">
      <c r="B25" s="28">
        <v>10</v>
      </c>
      <c r="C25" s="28" t="s">
        <v>86</v>
      </c>
      <c r="D25" s="294" t="s">
        <v>87</v>
      </c>
      <c r="E25" s="22">
        <v>150</v>
      </c>
      <c r="F25" s="22">
        <v>150</v>
      </c>
      <c r="G25" s="22">
        <v>150</v>
      </c>
    </row>
    <row r="26" spans="2:11" s="32" customFormat="1" ht="26.4">
      <c r="B26" s="28">
        <v>11</v>
      </c>
      <c r="C26" s="28" t="s">
        <v>86</v>
      </c>
      <c r="D26" s="294" t="s">
        <v>88</v>
      </c>
      <c r="E26" s="22">
        <v>30</v>
      </c>
      <c r="F26" s="22">
        <v>30</v>
      </c>
      <c r="G26" s="22">
        <v>30</v>
      </c>
    </row>
    <row r="27" spans="2:11" s="32" customFormat="1" ht="13.2">
      <c r="B27" s="28"/>
      <c r="C27" s="28"/>
      <c r="D27" s="294"/>
      <c r="E27" s="22"/>
      <c r="F27" s="22"/>
      <c r="G27" s="22"/>
    </row>
    <row r="28" spans="2:11" s="32" customFormat="1" ht="13.2">
      <c r="B28" s="28"/>
      <c r="C28" s="28"/>
      <c r="D28" s="263" t="s">
        <v>89</v>
      </c>
      <c r="E28" s="24">
        <v>104904.7</v>
      </c>
      <c r="F28" s="24">
        <v>104724.7</v>
      </c>
      <c r="G28" s="24">
        <v>104724.7</v>
      </c>
    </row>
    <row r="29" spans="2:11" s="32" customFormat="1" ht="13.2">
      <c r="B29" s="28"/>
      <c r="C29" s="28"/>
      <c r="D29" s="311"/>
      <c r="E29" s="24"/>
      <c r="F29" s="22"/>
      <c r="G29" s="22"/>
    </row>
    <row r="30" spans="2:11" s="32" customFormat="1" ht="26.4">
      <c r="B30" s="28">
        <v>12</v>
      </c>
      <c r="C30" s="28" t="s">
        <v>90</v>
      </c>
      <c r="D30" s="312" t="s">
        <v>91</v>
      </c>
      <c r="E30" s="25">
        <v>200320.1</v>
      </c>
      <c r="F30" s="22">
        <v>112076</v>
      </c>
      <c r="G30" s="22">
        <v>112076</v>
      </c>
    </row>
    <row r="31" spans="2:11" s="32" customFormat="1" ht="52.8">
      <c r="B31" s="28"/>
      <c r="C31" s="28"/>
      <c r="D31" s="313" t="s">
        <v>92</v>
      </c>
      <c r="E31" s="314">
        <v>187.9</v>
      </c>
      <c r="F31" s="22"/>
      <c r="G31" s="22"/>
    </row>
    <row r="32" spans="2:11" s="32" customFormat="1" ht="13.2">
      <c r="B32" s="28">
        <v>13</v>
      </c>
      <c r="C32" s="28"/>
      <c r="D32" s="263" t="s">
        <v>93</v>
      </c>
      <c r="E32" s="25">
        <v>7673</v>
      </c>
      <c r="F32" s="24">
        <v>7673</v>
      </c>
      <c r="G32" s="24">
        <v>7673</v>
      </c>
    </row>
    <row r="33" spans="2:8" s="32" customFormat="1" ht="13.2">
      <c r="B33" s="28"/>
      <c r="C33" s="28"/>
      <c r="D33" s="56" t="s">
        <v>94</v>
      </c>
      <c r="E33" s="23"/>
      <c r="F33" s="22"/>
      <c r="G33" s="22"/>
    </row>
    <row r="34" spans="2:8" s="32" customFormat="1" ht="13.2">
      <c r="B34" s="28"/>
      <c r="C34" s="28"/>
      <c r="D34" s="55"/>
      <c r="E34" s="23"/>
      <c r="F34" s="22"/>
      <c r="G34" s="22"/>
    </row>
    <row r="35" spans="2:8" s="32" customFormat="1" ht="13.2">
      <c r="B35" s="28"/>
      <c r="C35" s="28" t="s">
        <v>95</v>
      </c>
      <c r="D35" s="315" t="s">
        <v>96</v>
      </c>
      <c r="E35" s="23">
        <v>7673</v>
      </c>
      <c r="F35" s="22">
        <v>7673</v>
      </c>
      <c r="G35" s="22">
        <v>7673</v>
      </c>
    </row>
    <row r="36" spans="2:8" s="32" customFormat="1" ht="13.2">
      <c r="B36" s="28">
        <v>14</v>
      </c>
      <c r="C36" s="28"/>
      <c r="D36" s="263" t="s">
        <v>97</v>
      </c>
      <c r="E36" s="25">
        <v>605596.44800000009</v>
      </c>
      <c r="F36" s="24">
        <v>593953.85799999989</v>
      </c>
      <c r="G36" s="24">
        <v>593072.05799999996</v>
      </c>
    </row>
    <row r="37" spans="2:8" s="32" customFormat="1" ht="13.2">
      <c r="B37" s="28"/>
      <c r="C37" s="28"/>
      <c r="D37" s="316" t="s">
        <v>94</v>
      </c>
      <c r="E37" s="23"/>
      <c r="F37" s="22"/>
      <c r="G37" s="22"/>
    </row>
    <row r="38" spans="2:8" s="32" customFormat="1" ht="13.2">
      <c r="B38" s="28"/>
      <c r="C38" s="28" t="s">
        <v>98</v>
      </c>
      <c r="D38" s="317" t="s">
        <v>99</v>
      </c>
      <c r="E38" s="23">
        <v>409454</v>
      </c>
      <c r="F38" s="23">
        <v>430446</v>
      </c>
      <c r="G38" s="23">
        <v>430446</v>
      </c>
    </row>
    <row r="39" spans="2:8" s="32" customFormat="1" ht="13.2">
      <c r="B39" s="28"/>
      <c r="C39" s="28" t="s">
        <v>98</v>
      </c>
      <c r="D39" s="317" t="s">
        <v>100</v>
      </c>
      <c r="E39" s="23">
        <v>92974</v>
      </c>
      <c r="F39" s="23">
        <v>89804</v>
      </c>
      <c r="G39" s="23">
        <v>89804</v>
      </c>
    </row>
    <row r="40" spans="2:8" s="32" customFormat="1" ht="13.2">
      <c r="B40" s="28"/>
      <c r="C40" s="28" t="s">
        <v>101</v>
      </c>
      <c r="D40" s="317" t="s">
        <v>102</v>
      </c>
      <c r="E40" s="27">
        <v>2508</v>
      </c>
      <c r="F40" s="27">
        <v>2508</v>
      </c>
      <c r="G40" s="27">
        <v>2508</v>
      </c>
      <c r="H40" s="32" t="s">
        <v>9</v>
      </c>
    </row>
    <row r="41" spans="2:8" s="32" customFormat="1" ht="13.2">
      <c r="B41" s="28"/>
      <c r="C41" s="28" t="s">
        <v>103</v>
      </c>
      <c r="D41" s="318" t="s">
        <v>104</v>
      </c>
      <c r="E41" s="27">
        <v>2359.3679999999999</v>
      </c>
      <c r="F41" s="27">
        <v>2359.3679999999999</v>
      </c>
      <c r="G41" s="27">
        <v>2359.3679999999999</v>
      </c>
    </row>
    <row r="42" spans="2:8" s="32" customFormat="1" ht="30.6">
      <c r="B42" s="28"/>
      <c r="C42" s="28" t="s">
        <v>105</v>
      </c>
      <c r="D42" s="319" t="s">
        <v>106</v>
      </c>
      <c r="E42" s="27">
        <v>2676.2</v>
      </c>
      <c r="F42" s="27">
        <v>2676.2</v>
      </c>
      <c r="G42" s="27">
        <v>2676.2</v>
      </c>
    </row>
    <row r="43" spans="2:8" s="32" customFormat="1" ht="20.399999999999999">
      <c r="B43" s="28"/>
      <c r="C43" s="28" t="s">
        <v>107</v>
      </c>
      <c r="D43" s="319" t="s">
        <v>108</v>
      </c>
      <c r="E43" s="27">
        <v>70.38</v>
      </c>
      <c r="F43" s="27">
        <v>73.19</v>
      </c>
      <c r="G43" s="27">
        <v>73.19</v>
      </c>
    </row>
    <row r="44" spans="2:8" s="32" customFormat="1" ht="13.2">
      <c r="B44" s="28"/>
      <c r="C44" s="28"/>
      <c r="D44" s="319"/>
      <c r="E44" s="27"/>
      <c r="F44" s="27"/>
      <c r="G44" s="27"/>
    </row>
    <row r="45" spans="2:8" s="32" customFormat="1" ht="20.399999999999999">
      <c r="B45" s="28"/>
      <c r="C45" s="28" t="s">
        <v>109</v>
      </c>
      <c r="D45" s="319" t="s">
        <v>110</v>
      </c>
      <c r="E45" s="23">
        <v>157</v>
      </c>
      <c r="F45" s="22">
        <v>157</v>
      </c>
      <c r="G45" s="22">
        <v>157</v>
      </c>
    </row>
    <row r="46" spans="2:8" s="32" customFormat="1" ht="13.2">
      <c r="B46" s="28"/>
      <c r="C46" s="28" t="s">
        <v>111</v>
      </c>
      <c r="D46" s="319" t="s">
        <v>112</v>
      </c>
      <c r="E46" s="23">
        <v>2303.6999999999998</v>
      </c>
      <c r="F46" s="23">
        <v>2605.1</v>
      </c>
      <c r="G46" s="23">
        <v>1723.3</v>
      </c>
    </row>
    <row r="47" spans="2:8" s="32" customFormat="1" ht="30.6">
      <c r="B47" s="28"/>
      <c r="C47" s="28" t="s">
        <v>109</v>
      </c>
      <c r="D47" s="319" t="s">
        <v>113</v>
      </c>
      <c r="E47" s="23">
        <v>88990</v>
      </c>
      <c r="F47" s="22">
        <v>59473</v>
      </c>
      <c r="G47" s="22">
        <v>59473</v>
      </c>
    </row>
    <row r="48" spans="2:8" s="32" customFormat="1" ht="13.2">
      <c r="B48" s="28"/>
      <c r="C48" s="28"/>
      <c r="D48" s="319" t="s">
        <v>114</v>
      </c>
      <c r="E48" s="23">
        <v>250</v>
      </c>
      <c r="F48" s="22">
        <v>0</v>
      </c>
      <c r="G48" s="22">
        <v>0</v>
      </c>
    </row>
    <row r="49" spans="2:7" s="32" customFormat="1" ht="20.399999999999999">
      <c r="B49" s="28"/>
      <c r="C49" s="28" t="s">
        <v>115</v>
      </c>
      <c r="D49" s="319" t="s">
        <v>116</v>
      </c>
      <c r="E49" s="23">
        <v>2424</v>
      </c>
      <c r="F49" s="23">
        <v>2424</v>
      </c>
      <c r="G49" s="23">
        <v>2424</v>
      </c>
    </row>
    <row r="50" spans="2:7" s="32" customFormat="1" ht="20.399999999999999">
      <c r="B50" s="28"/>
      <c r="C50" s="28" t="s">
        <v>98</v>
      </c>
      <c r="D50" s="319" t="s">
        <v>117</v>
      </c>
      <c r="E50" s="23">
        <v>357</v>
      </c>
      <c r="F50" s="23">
        <v>357</v>
      </c>
      <c r="G50" s="23">
        <v>357</v>
      </c>
    </row>
    <row r="51" spans="2:7" s="32" customFormat="1" ht="20.399999999999999">
      <c r="B51" s="28"/>
      <c r="C51" s="28" t="s">
        <v>98</v>
      </c>
      <c r="D51" s="319" t="s">
        <v>118</v>
      </c>
      <c r="E51" s="23">
        <v>714</v>
      </c>
      <c r="F51" s="23">
        <v>714</v>
      </c>
      <c r="G51" s="23">
        <v>714</v>
      </c>
    </row>
    <row r="52" spans="2:7" s="32" customFormat="1" ht="30.6">
      <c r="B52" s="28"/>
      <c r="C52" s="28" t="s">
        <v>109</v>
      </c>
      <c r="D52" s="319" t="s">
        <v>119</v>
      </c>
      <c r="E52" s="23">
        <v>357</v>
      </c>
      <c r="F52" s="23">
        <v>357</v>
      </c>
      <c r="G52" s="23">
        <v>357</v>
      </c>
    </row>
    <row r="53" spans="2:7" s="32" customFormat="1" ht="20.399999999999999">
      <c r="B53" s="28"/>
      <c r="C53" s="28" t="s">
        <v>105</v>
      </c>
      <c r="D53" s="319" t="s">
        <v>120</v>
      </c>
      <c r="E53" s="23">
        <v>1.8</v>
      </c>
      <c r="F53" s="22">
        <v>0</v>
      </c>
      <c r="G53" s="22">
        <v>0</v>
      </c>
    </row>
    <row r="54" spans="2:7" s="32" customFormat="1" ht="13.2">
      <c r="B54" s="28">
        <v>15</v>
      </c>
      <c r="C54" s="28"/>
      <c r="D54" s="320" t="s">
        <v>121</v>
      </c>
      <c r="E54" s="24">
        <v>0</v>
      </c>
      <c r="F54" s="24">
        <v>0</v>
      </c>
      <c r="G54" s="24">
        <v>0</v>
      </c>
    </row>
    <row r="55" spans="2:7" s="32" customFormat="1" ht="13.2">
      <c r="B55" s="28"/>
      <c r="C55" s="28"/>
      <c r="D55" s="319"/>
      <c r="E55" s="23"/>
      <c r="F55" s="22"/>
      <c r="G55" s="22"/>
    </row>
    <row r="56" spans="2:7" s="32" customFormat="1" ht="13.2">
      <c r="B56" s="28"/>
      <c r="C56" s="28"/>
      <c r="D56" s="59" t="s">
        <v>122</v>
      </c>
      <c r="E56" s="25">
        <v>918682.14800000004</v>
      </c>
      <c r="F56" s="25">
        <v>818427.55799999996</v>
      </c>
      <c r="G56" s="25">
        <v>817545.75799999991</v>
      </c>
    </row>
    <row r="57" spans="2:7" s="32" customFormat="1" ht="13.2"/>
    <row r="58" spans="2:7" s="32" customFormat="1" ht="13.2"/>
    <row r="59" spans="2:7" s="32" customFormat="1" ht="13.2"/>
    <row r="60" spans="2:7" s="32" customFormat="1" ht="13.2"/>
    <row r="61" spans="2:7" s="32" customFormat="1" ht="13.2"/>
    <row r="62" spans="2:7" s="32" customFormat="1" ht="13.2"/>
    <row r="63" spans="2:7" s="32" customFormat="1" ht="13.2"/>
    <row r="64" spans="2:7" s="32" customFormat="1" ht="13.2"/>
    <row r="65" s="32" customFormat="1" ht="13.2"/>
    <row r="66" s="32" customFormat="1" ht="13.2"/>
    <row r="67" s="32" customFormat="1" ht="13.2"/>
    <row r="68" s="32" customFormat="1" ht="13.2"/>
    <row r="69" s="32" customFormat="1" ht="13.2"/>
    <row r="70" s="32" customFormat="1" ht="13.2"/>
    <row r="71" s="32" customFormat="1" ht="13.2"/>
    <row r="72" s="32" customFormat="1" ht="13.2"/>
    <row r="73" s="32" customFormat="1" ht="13.2"/>
    <row r="74" s="32" customFormat="1" ht="13.2"/>
    <row r="75" s="32" customFormat="1" ht="13.2"/>
    <row r="76" s="32" customFormat="1" ht="13.2"/>
    <row r="77" s="32" customFormat="1" ht="13.2"/>
    <row r="78" s="32" customFormat="1" ht="13.2"/>
    <row r="79" s="32" customFormat="1" ht="13.2"/>
    <row r="80" s="32" customFormat="1" ht="13.2"/>
    <row r="81" s="32" customFormat="1" ht="13.2"/>
    <row r="82" s="32" customFormat="1" ht="13.2"/>
    <row r="83" s="32" customFormat="1" ht="13.2"/>
    <row r="84" s="32" customFormat="1" ht="13.2"/>
    <row r="85" s="32" customFormat="1" ht="13.2"/>
    <row r="86" s="32" customFormat="1" ht="13.2"/>
    <row r="87" s="32" customFormat="1" ht="13.2"/>
    <row r="88" s="32" customFormat="1" ht="13.2"/>
    <row r="89" s="32" customFormat="1" ht="13.2"/>
    <row r="90" s="32" customFormat="1" ht="13.2"/>
    <row r="91" s="32" customFormat="1" ht="13.2"/>
    <row r="92" s="32" customFormat="1" ht="13.2"/>
    <row r="93" s="32" customFormat="1" ht="13.2"/>
    <row r="94" s="32" customFormat="1" ht="13.2"/>
    <row r="95" s="32" customFormat="1" ht="13.2"/>
    <row r="96" s="32" customFormat="1" ht="13.2"/>
    <row r="97" s="32" customFormat="1" ht="13.2"/>
    <row r="98" s="32" customFormat="1" ht="13.2"/>
    <row r="99" s="32" customFormat="1" ht="13.2"/>
    <row r="100" s="32" customFormat="1" ht="13.2"/>
    <row r="101" s="32" customFormat="1" ht="13.2"/>
    <row r="102" s="32" customFormat="1" ht="13.2"/>
    <row r="103" s="32" customFormat="1" ht="13.2"/>
    <row r="104" s="32" customFormat="1" ht="13.2"/>
    <row r="105" s="32" customFormat="1" ht="13.2"/>
    <row r="106" s="32" customFormat="1" ht="13.2"/>
    <row r="107" s="32" customFormat="1" ht="13.2"/>
    <row r="108" s="32" customFormat="1" ht="13.2"/>
    <row r="109" s="32" customFormat="1" ht="13.2"/>
    <row r="110" s="32" customFormat="1" ht="13.2"/>
    <row r="111" s="32" customFormat="1" ht="13.2"/>
    <row r="112" s="32" customFormat="1" ht="13.2"/>
    <row r="113" s="32" customFormat="1" ht="13.2"/>
    <row r="114" s="32" customFormat="1" ht="13.2"/>
    <row r="115" s="32" customFormat="1" ht="13.2"/>
    <row r="116" s="32" customFormat="1" ht="13.2"/>
    <row r="117" s="32" customFormat="1" ht="13.2"/>
    <row r="118" s="32" customFormat="1" ht="13.2"/>
    <row r="119" s="32" customFormat="1" ht="13.2"/>
    <row r="120" s="32" customFormat="1" ht="13.2"/>
    <row r="121" s="32" customFormat="1" ht="13.2"/>
    <row r="122" s="32" customFormat="1" ht="13.2"/>
    <row r="123" s="32" customFormat="1" ht="13.2"/>
    <row r="124" s="32" customFormat="1" ht="13.2"/>
    <row r="125" s="32" customFormat="1" ht="13.2"/>
    <row r="126" s="32" customFormat="1" ht="13.2"/>
    <row r="127" s="32" customFormat="1" ht="13.2"/>
    <row r="128" s="32" customFormat="1" ht="13.2"/>
    <row r="129" s="32" customFormat="1" ht="13.2"/>
    <row r="130" s="32" customFormat="1" ht="13.2"/>
    <row r="131" s="32" customFormat="1" ht="13.2"/>
    <row r="132" s="32" customFormat="1" ht="13.2"/>
    <row r="133" s="32" customFormat="1" ht="13.2"/>
    <row r="134" s="32" customFormat="1" ht="13.2"/>
    <row r="135" s="32" customFormat="1" ht="13.2"/>
    <row r="136" s="32" customFormat="1" ht="13.2"/>
    <row r="137" s="32" customFormat="1" ht="13.2"/>
    <row r="138" s="32" customFormat="1" ht="13.2"/>
  </sheetData>
  <mergeCells count="12">
    <mergeCell ref="C10:E10"/>
    <mergeCell ref="E11:G11"/>
    <mergeCell ref="B12:B13"/>
    <mergeCell ref="C12:C13"/>
    <mergeCell ref="D12:D13"/>
    <mergeCell ref="E12:G12"/>
    <mergeCell ref="B9:G9"/>
    <mergeCell ref="D2:G2"/>
    <mergeCell ref="D3:G3"/>
    <mergeCell ref="C4:G4"/>
    <mergeCell ref="D5:G5"/>
    <mergeCell ref="B8:G8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C18" sqref="C18"/>
    </sheetView>
  </sheetViews>
  <sheetFormatPr defaultRowHeight="14.4"/>
  <cols>
    <col min="1" max="1" width="6.5546875" customWidth="1"/>
    <col min="2" max="2" width="64.6640625" customWidth="1"/>
    <col min="3" max="3" width="13" customWidth="1"/>
  </cols>
  <sheetData>
    <row r="1" spans="1:5" s="2" customFormat="1" ht="15.6">
      <c r="B1" s="159"/>
    </row>
    <row r="2" spans="1:5" s="2" customFormat="1" ht="13.2">
      <c r="B2" s="476" t="s">
        <v>430</v>
      </c>
      <c r="C2" s="476"/>
      <c r="D2" s="476"/>
      <c r="E2" s="476"/>
    </row>
    <row r="3" spans="1:5" s="2" customFormat="1" ht="13.2">
      <c r="B3" s="476" t="s">
        <v>431</v>
      </c>
      <c r="C3" s="476"/>
      <c r="D3" s="476"/>
      <c r="E3" s="476"/>
    </row>
    <row r="4" spans="1:5" s="2" customFormat="1" ht="13.2">
      <c r="B4" s="476" t="s">
        <v>432</v>
      </c>
      <c r="C4" s="476"/>
      <c r="D4" s="476"/>
      <c r="E4" s="476"/>
    </row>
    <row r="5" spans="1:5" s="2" customFormat="1" ht="13.2">
      <c r="B5" s="476" t="s">
        <v>433</v>
      </c>
      <c r="C5" s="476"/>
      <c r="D5" s="476"/>
      <c r="E5" s="476"/>
    </row>
    <row r="6" spans="1:5" s="2" customFormat="1" ht="13.2">
      <c r="B6" s="476" t="s">
        <v>434</v>
      </c>
      <c r="C6" s="476"/>
      <c r="D6" s="476"/>
      <c r="E6" s="476"/>
    </row>
    <row r="8" spans="1:5" s="2" customFormat="1" ht="13.8">
      <c r="A8" s="478" t="s">
        <v>435</v>
      </c>
      <c r="B8" s="478"/>
      <c r="C8" s="478"/>
      <c r="D8" s="478"/>
      <c r="E8" s="478"/>
    </row>
    <row r="9" spans="1:5" s="2" customFormat="1" ht="13.8">
      <c r="A9" s="478" t="s">
        <v>436</v>
      </c>
      <c r="B9" s="478"/>
      <c r="C9" s="478"/>
      <c r="D9" s="478"/>
      <c r="E9" s="478"/>
    </row>
    <row r="10" spans="1:5" s="2" customFormat="1" ht="13.8">
      <c r="A10" s="478" t="s">
        <v>437</v>
      </c>
      <c r="B10" s="478"/>
      <c r="C10" s="478"/>
      <c r="D10" s="478"/>
      <c r="E10" s="478"/>
    </row>
    <row r="11" spans="1:5" s="2" customFormat="1" ht="15.6">
      <c r="A11" s="160"/>
      <c r="B11" s="160"/>
      <c r="C11" s="160"/>
    </row>
    <row r="12" spans="1:5" ht="15.6">
      <c r="A12" s="161"/>
      <c r="B12" s="161"/>
    </row>
    <row r="13" spans="1:5" ht="15.6">
      <c r="A13" s="162" t="s">
        <v>58</v>
      </c>
      <c r="B13" s="163" t="s">
        <v>127</v>
      </c>
      <c r="C13" s="164" t="s">
        <v>62</v>
      </c>
      <c r="D13" s="164" t="s">
        <v>63</v>
      </c>
      <c r="E13" s="164" t="s">
        <v>64</v>
      </c>
    </row>
    <row r="14" spans="1:5" ht="15.6">
      <c r="A14" s="165"/>
      <c r="B14" s="166"/>
      <c r="C14" s="167"/>
      <c r="D14" s="168"/>
      <c r="E14" s="168"/>
    </row>
    <row r="15" spans="1:5" ht="15.6">
      <c r="A15" s="165" t="s">
        <v>427</v>
      </c>
      <c r="B15" s="169" t="s">
        <v>438</v>
      </c>
      <c r="C15" s="171">
        <v>2500.0003955055499</v>
      </c>
      <c r="D15" s="172">
        <v>2500.0003955055486</v>
      </c>
      <c r="E15" s="172">
        <v>2500.0003955055486</v>
      </c>
    </row>
    <row r="16" spans="1:5" ht="15.6">
      <c r="A16" s="165" t="s">
        <v>428</v>
      </c>
      <c r="B16" s="169" t="s">
        <v>439</v>
      </c>
      <c r="C16" s="171">
        <v>2500.0003955055486</v>
      </c>
      <c r="D16" s="172">
        <v>2500.0003955055486</v>
      </c>
      <c r="E16" s="172">
        <v>2500.0003955055486</v>
      </c>
    </row>
    <row r="17" spans="1:5" ht="15.6">
      <c r="A17" s="165"/>
      <c r="B17" s="166" t="s">
        <v>94</v>
      </c>
      <c r="C17" s="173"/>
      <c r="D17" s="172">
        <v>0</v>
      </c>
      <c r="E17" s="172">
        <v>0</v>
      </c>
    </row>
    <row r="18" spans="1:5" ht="31.2">
      <c r="A18" s="170" t="s">
        <v>440</v>
      </c>
      <c r="B18" s="169" t="s">
        <v>441</v>
      </c>
      <c r="C18" s="174">
        <v>2500.0003955055486</v>
      </c>
      <c r="D18" s="172">
        <v>2500.0003955055486</v>
      </c>
      <c r="E18" s="172">
        <v>2500.0003955055486</v>
      </c>
    </row>
    <row r="19" spans="1:5" ht="15.6">
      <c r="A19" s="165" t="s">
        <v>442</v>
      </c>
      <c r="B19" s="166" t="s">
        <v>443</v>
      </c>
      <c r="C19" s="173"/>
      <c r="D19" s="172">
        <v>0</v>
      </c>
      <c r="E19" s="172">
        <v>0</v>
      </c>
    </row>
    <row r="20" spans="1:5" ht="15.6">
      <c r="A20" s="165" t="s">
        <v>444</v>
      </c>
      <c r="B20" s="166" t="s">
        <v>445</v>
      </c>
      <c r="C20" s="173"/>
      <c r="D20" s="172">
        <v>0</v>
      </c>
      <c r="E20" s="172">
        <v>0</v>
      </c>
    </row>
    <row r="21" spans="1:5" ht="46.8">
      <c r="A21" s="165" t="s">
        <v>446</v>
      </c>
      <c r="B21" s="166" t="s">
        <v>447</v>
      </c>
      <c r="C21" s="175"/>
      <c r="D21" s="172">
        <v>0</v>
      </c>
      <c r="E21" s="172">
        <v>0</v>
      </c>
    </row>
    <row r="22" spans="1:5" ht="31.2">
      <c r="A22" s="165" t="s">
        <v>448</v>
      </c>
      <c r="B22" s="166" t="s">
        <v>449</v>
      </c>
      <c r="C22" s="176">
        <v>2500.0003955055486</v>
      </c>
      <c r="D22" s="172">
        <v>2500.0003955055486</v>
      </c>
      <c r="E22" s="172">
        <v>2500.0003955055486</v>
      </c>
    </row>
  </sheetData>
  <mergeCells count="8">
    <mergeCell ref="A9:E9"/>
    <mergeCell ref="A10:E10"/>
    <mergeCell ref="B2:E2"/>
    <mergeCell ref="B3:E3"/>
    <mergeCell ref="B4:E4"/>
    <mergeCell ref="B5:E5"/>
    <mergeCell ref="B6:E6"/>
    <mergeCell ref="A8:E8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I31"/>
  <sheetViews>
    <sheetView topLeftCell="A7" workbookViewId="0">
      <selection sqref="A1:E30"/>
    </sheetView>
  </sheetViews>
  <sheetFormatPr defaultRowHeight="14.4"/>
  <cols>
    <col min="1" max="1" width="37.6640625" customWidth="1"/>
    <col min="2" max="3" width="10.21875" customWidth="1"/>
    <col min="4" max="4" width="8.5546875" customWidth="1"/>
    <col min="5" max="5" width="10.77734375" customWidth="1"/>
  </cols>
  <sheetData>
    <row r="1" spans="1:217" s="2" customFormat="1" ht="13.2">
      <c r="A1" s="481" t="s">
        <v>450</v>
      </c>
      <c r="B1" s="481"/>
      <c r="C1" s="481"/>
      <c r="D1" s="481"/>
      <c r="E1" s="481"/>
    </row>
    <row r="2" spans="1:217" s="2" customFormat="1" ht="13.2">
      <c r="A2" s="481" t="s">
        <v>431</v>
      </c>
      <c r="B2" s="481"/>
      <c r="C2" s="481"/>
      <c r="D2" s="481"/>
      <c r="E2" s="481"/>
    </row>
    <row r="3" spans="1:217" s="2" customFormat="1" ht="13.2">
      <c r="A3" s="481" t="s">
        <v>451</v>
      </c>
      <c r="B3" s="481"/>
      <c r="C3" s="481"/>
      <c r="D3" s="481"/>
      <c r="E3" s="481"/>
    </row>
    <row r="4" spans="1:217" s="2" customFormat="1" ht="13.2">
      <c r="A4" s="180"/>
      <c r="B4" s="481" t="s">
        <v>452</v>
      </c>
      <c r="C4" s="481"/>
      <c r="D4" s="481"/>
      <c r="E4" s="481"/>
    </row>
    <row r="5" spans="1:217" s="2" customFormat="1" ht="13.2">
      <c r="B5" s="177"/>
      <c r="C5" s="177"/>
      <c r="D5" s="177"/>
      <c r="E5" s="177"/>
    </row>
    <row r="6" spans="1:217" s="2" customFormat="1" ht="70.5" customHeight="1" thickBot="1">
      <c r="A6" s="482" t="s">
        <v>453</v>
      </c>
      <c r="B6" s="482"/>
      <c r="C6" s="482"/>
      <c r="D6" s="482"/>
      <c r="E6" s="482"/>
    </row>
    <row r="7" spans="1:217" s="2" customFormat="1" ht="25.35" customHeight="1">
      <c r="A7" s="483" t="s">
        <v>454</v>
      </c>
      <c r="B7" s="486" t="s">
        <v>455</v>
      </c>
      <c r="C7" s="487"/>
      <c r="D7" s="487"/>
      <c r="E7" s="487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9"/>
      <c r="FP7" s="179"/>
      <c r="FQ7" s="179"/>
      <c r="FR7" s="179"/>
      <c r="FS7" s="179"/>
      <c r="FT7" s="179"/>
      <c r="FU7" s="179"/>
      <c r="FV7" s="179"/>
      <c r="FW7" s="179"/>
      <c r="FX7" s="179"/>
      <c r="FY7" s="179"/>
      <c r="FZ7" s="179"/>
      <c r="GA7" s="179"/>
      <c r="GB7" s="179"/>
      <c r="GC7" s="179"/>
      <c r="GD7" s="179"/>
      <c r="GE7" s="179"/>
      <c r="GF7" s="179"/>
      <c r="GG7" s="179"/>
      <c r="GH7" s="179"/>
      <c r="GI7" s="179"/>
      <c r="GJ7" s="179"/>
      <c r="GK7" s="179"/>
      <c r="GL7" s="179"/>
      <c r="GM7" s="179"/>
      <c r="GN7" s="179"/>
      <c r="GO7" s="179"/>
      <c r="GP7" s="179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9"/>
      <c r="HF7" s="179"/>
      <c r="HG7" s="179"/>
      <c r="HH7" s="179"/>
      <c r="HI7" s="179"/>
    </row>
    <row r="8" spans="1:217" s="2" customFormat="1" ht="11.25" customHeight="1">
      <c r="A8" s="484"/>
      <c r="B8" s="479" t="s">
        <v>62</v>
      </c>
      <c r="C8" s="181" t="s">
        <v>456</v>
      </c>
      <c r="D8" s="480" t="s">
        <v>63</v>
      </c>
      <c r="E8" s="480" t="s">
        <v>64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</row>
    <row r="9" spans="1:217" s="2" customFormat="1" ht="86.7" customHeight="1" thickBot="1">
      <c r="A9" s="485"/>
      <c r="B9" s="479"/>
      <c r="C9" s="182" t="s">
        <v>457</v>
      </c>
      <c r="D9" s="480"/>
      <c r="E9" s="480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</row>
    <row r="10" spans="1:217" s="2" customFormat="1" ht="13.2">
      <c r="A10" s="184" t="s">
        <v>401</v>
      </c>
      <c r="B10" s="191">
        <v>4303.2310054533182</v>
      </c>
      <c r="C10" s="191">
        <v>21.366380116214199</v>
      </c>
      <c r="D10" s="191">
        <v>2869.8372308310149</v>
      </c>
      <c r="E10" s="191">
        <v>2869.8372308310149</v>
      </c>
      <c r="F10" s="179"/>
      <c r="G10" s="185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</row>
    <row r="11" spans="1:217" s="2" customFormat="1" ht="13.2">
      <c r="A11" s="186" t="s">
        <v>402</v>
      </c>
      <c r="B11" s="192">
        <v>9189.8476263181637</v>
      </c>
      <c r="C11" s="192">
        <v>22.622666163136369</v>
      </c>
      <c r="D11" s="191">
        <v>6128.7360195745814</v>
      </c>
      <c r="E11" s="191">
        <v>6128.7360195745814</v>
      </c>
      <c r="F11" s="179"/>
      <c r="G11" s="185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</row>
    <row r="12" spans="1:217" s="2" customFormat="1" ht="13.2">
      <c r="A12" s="186" t="s">
        <v>403</v>
      </c>
      <c r="B12" s="192">
        <v>6980.1993196679305</v>
      </c>
      <c r="C12" s="192">
        <v>12.399013299109162</v>
      </c>
      <c r="D12" s="191">
        <v>4655.1151590092477</v>
      </c>
      <c r="E12" s="191">
        <v>4655.1151590092477</v>
      </c>
      <c r="F12" s="179"/>
      <c r="G12" s="185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</row>
    <row r="13" spans="1:217" s="2" customFormat="1" ht="13.2">
      <c r="A13" s="186" t="s">
        <v>404</v>
      </c>
      <c r="B13" s="192">
        <v>2277.7292580907088</v>
      </c>
      <c r="C13" s="192">
        <v>6.1090921234503348</v>
      </c>
      <c r="D13" s="191">
        <v>1519.0242444196231</v>
      </c>
      <c r="E13" s="191">
        <v>1519.0242444196231</v>
      </c>
      <c r="F13" s="179"/>
      <c r="G13" s="185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</row>
    <row r="14" spans="1:217" s="2" customFormat="1" ht="13.2">
      <c r="A14" s="186" t="s">
        <v>405</v>
      </c>
      <c r="B14" s="192">
        <v>14806.459597252517</v>
      </c>
      <c r="C14" s="192">
        <v>0</v>
      </c>
      <c r="D14" s="191">
        <v>9874.4708232353405</v>
      </c>
      <c r="E14" s="191">
        <v>9874.4708232353405</v>
      </c>
      <c r="F14" s="179"/>
      <c r="G14" s="185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</row>
    <row r="15" spans="1:217" s="2" customFormat="1" ht="13.2">
      <c r="A15" s="186" t="s">
        <v>406</v>
      </c>
      <c r="B15" s="192">
        <v>5981.6670298699219</v>
      </c>
      <c r="C15" s="192">
        <v>15.41595662190759</v>
      </c>
      <c r="D15" s="191">
        <v>3989.19108060914</v>
      </c>
      <c r="E15" s="191">
        <v>3989.19108060914</v>
      </c>
      <c r="F15" s="179"/>
      <c r="G15" s="18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</row>
    <row r="16" spans="1:217" s="2" customFormat="1" ht="13.2">
      <c r="A16" s="186" t="s">
        <v>407</v>
      </c>
      <c r="B16" s="192">
        <v>5152.4773169524951</v>
      </c>
      <c r="C16" s="192">
        <v>15.155863235410594</v>
      </c>
      <c r="D16" s="191">
        <v>3436.2020575850711</v>
      </c>
      <c r="E16" s="191">
        <v>3436.2020575850711</v>
      </c>
      <c r="F16" s="179"/>
      <c r="G16" s="185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</row>
    <row r="17" spans="1:217" s="2" customFormat="1" ht="13.2">
      <c r="A17" s="186" t="s">
        <v>408</v>
      </c>
      <c r="B17" s="192">
        <v>2724.8180167846763</v>
      </c>
      <c r="C17" s="192">
        <v>6.0446636092346662</v>
      </c>
      <c r="D17" s="191">
        <v>1817.189033518787</v>
      </c>
      <c r="E17" s="191">
        <v>1817.189033518787</v>
      </c>
      <c r="F17" s="179"/>
      <c r="G17" s="185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  <c r="FW17" s="179"/>
      <c r="FX17" s="179"/>
      <c r="FY17" s="179"/>
      <c r="FZ17" s="179"/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79"/>
      <c r="GT17" s="179"/>
      <c r="GU17" s="179"/>
      <c r="GV17" s="179"/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</row>
    <row r="18" spans="1:217" s="2" customFormat="1" ht="13.2">
      <c r="A18" s="186" t="s">
        <v>409</v>
      </c>
      <c r="B18" s="192">
        <v>3367.5956622995095</v>
      </c>
      <c r="C18" s="192">
        <v>0</v>
      </c>
      <c r="D18" s="191">
        <v>2245.8593084602653</v>
      </c>
      <c r="E18" s="191">
        <v>2245.8593084602653</v>
      </c>
      <c r="F18" s="179"/>
      <c r="G18" s="185"/>
      <c r="H18" s="179" t="s">
        <v>9</v>
      </c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79"/>
      <c r="FL18" s="179"/>
      <c r="FM18" s="179"/>
      <c r="FN18" s="179"/>
      <c r="FO18" s="179"/>
      <c r="FP18" s="179"/>
      <c r="FQ18" s="179"/>
      <c r="FR18" s="179"/>
      <c r="FS18" s="179"/>
      <c r="FT18" s="179"/>
      <c r="FU18" s="179"/>
      <c r="FV18" s="179"/>
      <c r="FW18" s="179"/>
      <c r="FX18" s="179"/>
      <c r="FY18" s="179"/>
      <c r="FZ18" s="179"/>
      <c r="GA18" s="179"/>
      <c r="GB18" s="179"/>
      <c r="GC18" s="179"/>
      <c r="GD18" s="179"/>
      <c r="GE18" s="179"/>
      <c r="GF18" s="179"/>
      <c r="GG18" s="179"/>
      <c r="GH18" s="179"/>
      <c r="GI18" s="179"/>
      <c r="GJ18" s="179"/>
      <c r="GK18" s="179"/>
      <c r="GL18" s="179"/>
      <c r="GM18" s="179"/>
      <c r="GN18" s="179"/>
      <c r="GO18" s="179"/>
      <c r="GP18" s="179"/>
      <c r="GQ18" s="179"/>
      <c r="GR18" s="179"/>
      <c r="GS18" s="179"/>
      <c r="GT18" s="179"/>
      <c r="GU18" s="179"/>
      <c r="GV18" s="179"/>
      <c r="GW18" s="179"/>
      <c r="GX18" s="179"/>
      <c r="GY18" s="179"/>
      <c r="GZ18" s="179"/>
      <c r="HA18" s="179"/>
      <c r="HB18" s="179"/>
      <c r="HC18" s="179"/>
      <c r="HD18" s="179"/>
      <c r="HE18" s="179"/>
      <c r="HF18" s="179"/>
      <c r="HG18" s="179"/>
      <c r="HH18" s="179"/>
      <c r="HI18" s="179"/>
    </row>
    <row r="19" spans="1:217" s="2" customFormat="1" ht="13.2">
      <c r="A19" s="186" t="s">
        <v>410</v>
      </c>
      <c r="B19" s="192">
        <v>2463.2177613027948</v>
      </c>
      <c r="C19" s="192">
        <v>5.6191368328689091</v>
      </c>
      <c r="D19" s="191">
        <v>1642.7270648665319</v>
      </c>
      <c r="E19" s="191">
        <v>1642.7270648665319</v>
      </c>
      <c r="F19" s="179"/>
      <c r="G19" s="185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  <c r="GF19" s="179"/>
      <c r="GG19" s="179"/>
      <c r="GH19" s="179"/>
      <c r="GI19" s="179"/>
      <c r="GJ19" s="179"/>
      <c r="GK19" s="179"/>
      <c r="GL19" s="179"/>
      <c r="GM19" s="179"/>
      <c r="GN19" s="179"/>
      <c r="GO19" s="179"/>
      <c r="GP19" s="179"/>
      <c r="GQ19" s="179"/>
      <c r="GR19" s="179"/>
      <c r="GS19" s="179"/>
      <c r="GT19" s="179"/>
      <c r="GU19" s="179"/>
      <c r="GV19" s="179"/>
      <c r="GW19" s="179"/>
      <c r="GX19" s="179"/>
      <c r="GY19" s="179"/>
      <c r="GZ19" s="179"/>
      <c r="HA19" s="179"/>
      <c r="HB19" s="179"/>
      <c r="HC19" s="179"/>
      <c r="HD19" s="179"/>
      <c r="HE19" s="179"/>
      <c r="HF19" s="179"/>
      <c r="HG19" s="179"/>
      <c r="HH19" s="179"/>
      <c r="HI19" s="179"/>
    </row>
    <row r="20" spans="1:217" s="2" customFormat="1" ht="13.2">
      <c r="A20" s="186" t="s">
        <v>411</v>
      </c>
      <c r="B20" s="192">
        <v>1731.6778440055552</v>
      </c>
      <c r="C20" s="192">
        <v>5.4742776463086988</v>
      </c>
      <c r="D20" s="191">
        <v>1154.8609735881016</v>
      </c>
      <c r="E20" s="191">
        <v>1154.8609735881016</v>
      </c>
      <c r="F20" s="179"/>
      <c r="G20" s="185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  <c r="FW20" s="179"/>
      <c r="FX20" s="179"/>
      <c r="FY20" s="179"/>
      <c r="FZ20" s="179"/>
      <c r="GA20" s="179"/>
      <c r="GB20" s="179"/>
      <c r="GC20" s="179"/>
      <c r="GD20" s="179"/>
      <c r="GE20" s="179"/>
      <c r="GF20" s="179"/>
      <c r="GG20" s="179"/>
      <c r="GH20" s="179"/>
      <c r="GI20" s="179"/>
      <c r="GJ20" s="179"/>
      <c r="GK20" s="179"/>
      <c r="GL20" s="179"/>
      <c r="GM20" s="179"/>
      <c r="GN20" s="179"/>
      <c r="GO20" s="179"/>
      <c r="GP20" s="179"/>
      <c r="GQ20" s="179"/>
      <c r="GR20" s="179"/>
      <c r="GS20" s="179"/>
      <c r="GT20" s="179"/>
      <c r="GU20" s="179"/>
      <c r="GV20" s="179"/>
      <c r="GW20" s="179"/>
      <c r="GX20" s="179"/>
      <c r="GY20" s="179"/>
      <c r="GZ20" s="179"/>
      <c r="HA20" s="179"/>
      <c r="HB20" s="179"/>
      <c r="HC20" s="179"/>
      <c r="HD20" s="179"/>
      <c r="HE20" s="179"/>
      <c r="HF20" s="179"/>
      <c r="HG20" s="179"/>
      <c r="HH20" s="179"/>
      <c r="HI20" s="179"/>
    </row>
    <row r="21" spans="1:217" s="2" customFormat="1" ht="13.2">
      <c r="A21" s="186" t="s">
        <v>412</v>
      </c>
      <c r="B21" s="192">
        <v>3281.2989651988514</v>
      </c>
      <c r="C21" s="192">
        <v>7.5058052723197628</v>
      </c>
      <c r="D21" s="191">
        <v>2188.3077910252568</v>
      </c>
      <c r="E21" s="191">
        <v>2188.3077910252568</v>
      </c>
      <c r="F21" s="179"/>
      <c r="G21" s="185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</row>
    <row r="22" spans="1:217" s="2" customFormat="1" ht="13.2">
      <c r="A22" s="186" t="s">
        <v>413</v>
      </c>
      <c r="B22" s="192">
        <v>5779.4090078098525</v>
      </c>
      <c r="C22" s="192">
        <v>9.5341138052961565</v>
      </c>
      <c r="D22" s="191">
        <v>3854.3046194345834</v>
      </c>
      <c r="E22" s="191">
        <v>3854.3046194345834</v>
      </c>
      <c r="F22" s="179"/>
      <c r="G22" s="185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</row>
    <row r="23" spans="1:217" s="2" customFormat="1" ht="13.2">
      <c r="A23" s="186" t="s">
        <v>414</v>
      </c>
      <c r="B23" s="192">
        <v>4815.6106791502434</v>
      </c>
      <c r="C23" s="192">
        <v>14.756882313200315</v>
      </c>
      <c r="D23" s="191">
        <v>3211.5447203971207</v>
      </c>
      <c r="E23" s="191">
        <v>3211.5447203971207</v>
      </c>
      <c r="F23" s="179"/>
      <c r="G23" s="185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</row>
    <row r="24" spans="1:217" s="2" customFormat="1" ht="13.2">
      <c r="A24" s="186" t="s">
        <v>415</v>
      </c>
      <c r="B24" s="192">
        <v>2724.8950301861842</v>
      </c>
      <c r="C24" s="192">
        <v>10.296479012246364</v>
      </c>
      <c r="D24" s="191">
        <v>1817.2403939794826</v>
      </c>
      <c r="E24" s="191">
        <v>1817.2403939794826</v>
      </c>
      <c r="F24" s="179"/>
      <c r="G24" s="185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79"/>
      <c r="GN24" s="179"/>
      <c r="GO24" s="179"/>
      <c r="GP24" s="179"/>
      <c r="GQ24" s="179"/>
      <c r="GR24" s="179"/>
      <c r="GS24" s="179"/>
      <c r="GT24" s="179"/>
      <c r="GU24" s="179"/>
      <c r="GV24" s="179"/>
      <c r="GW24" s="179"/>
      <c r="GX24" s="179"/>
      <c r="GY24" s="179"/>
      <c r="GZ24" s="179"/>
      <c r="HA24" s="179"/>
      <c r="HB24" s="179"/>
      <c r="HC24" s="179"/>
      <c r="HD24" s="179"/>
      <c r="HE24" s="179"/>
      <c r="HF24" s="179"/>
      <c r="HG24" s="179"/>
      <c r="HH24" s="179"/>
      <c r="HI24" s="179"/>
    </row>
    <row r="25" spans="1:217" s="2" customFormat="1" ht="13.2">
      <c r="A25" s="186" t="s">
        <v>416</v>
      </c>
      <c r="B25" s="192">
        <v>1908.1239951136545</v>
      </c>
      <c r="C25" s="192">
        <v>6.7815093395187116</v>
      </c>
      <c r="D25" s="191">
        <v>1272.5334232068076</v>
      </c>
      <c r="E25" s="191">
        <v>1272.5334232068076</v>
      </c>
      <c r="F25" s="179"/>
      <c r="G25" s="185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  <c r="GV25" s="179"/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79"/>
      <c r="HI25" s="179"/>
    </row>
    <row r="26" spans="1:217" s="2" customFormat="1" ht="13.2">
      <c r="A26" s="186" t="s">
        <v>417</v>
      </c>
      <c r="B26" s="192">
        <v>4263.7339855034379</v>
      </c>
      <c r="C26" s="192">
        <v>5.1958960790929893</v>
      </c>
      <c r="D26" s="191">
        <v>2843.4965537408475</v>
      </c>
      <c r="E26" s="191">
        <v>2843.4965537408475</v>
      </c>
      <c r="F26" s="179"/>
      <c r="G26" s="185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</row>
    <row r="27" spans="1:217" s="2" customFormat="1" ht="13.2">
      <c r="A27" s="186" t="s">
        <v>418</v>
      </c>
      <c r="B27" s="192">
        <v>3000.3706787361516</v>
      </c>
      <c r="C27" s="192">
        <v>11.423721416648231</v>
      </c>
      <c r="D27" s="191">
        <v>2000.9559024878936</v>
      </c>
      <c r="E27" s="191">
        <v>2000.9559024878936</v>
      </c>
      <c r="F27" s="179"/>
      <c r="G27" s="185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79"/>
      <c r="GN27" s="179"/>
      <c r="GO27" s="179"/>
      <c r="GP27" s="179"/>
      <c r="GQ27" s="179"/>
      <c r="GR27" s="179"/>
      <c r="GS27" s="179"/>
      <c r="GT27" s="179"/>
      <c r="GU27" s="179"/>
      <c r="GV27" s="179"/>
      <c r="GW27" s="179"/>
      <c r="GX27" s="179"/>
      <c r="GY27" s="179"/>
      <c r="GZ27" s="179"/>
      <c r="HA27" s="179"/>
      <c r="HB27" s="179"/>
      <c r="HC27" s="179"/>
      <c r="HD27" s="179"/>
      <c r="HE27" s="179"/>
      <c r="HF27" s="179"/>
      <c r="HG27" s="179"/>
      <c r="HH27" s="179"/>
      <c r="HI27" s="179"/>
    </row>
    <row r="28" spans="1:217" s="2" customFormat="1" ht="13.2">
      <c r="A28" s="186" t="s">
        <v>419</v>
      </c>
      <c r="B28" s="192">
        <v>1958.0087046101205</v>
      </c>
      <c r="C28" s="192">
        <v>4.9704196060992718</v>
      </c>
      <c r="D28" s="191">
        <v>1305.8016805652262</v>
      </c>
      <c r="E28" s="191">
        <v>1305.8016805652262</v>
      </c>
      <c r="F28" s="179"/>
      <c r="G28" s="185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79"/>
      <c r="GN28" s="179"/>
      <c r="GO28" s="179"/>
      <c r="GP28" s="179"/>
      <c r="GQ28" s="179"/>
      <c r="GR28" s="179"/>
      <c r="GS28" s="179"/>
      <c r="GT28" s="179"/>
      <c r="GU28" s="179"/>
      <c r="GV28" s="179"/>
      <c r="GW28" s="179"/>
      <c r="GX28" s="179"/>
      <c r="GY28" s="179"/>
      <c r="GZ28" s="179"/>
      <c r="HA28" s="179"/>
      <c r="HB28" s="179"/>
      <c r="HC28" s="179"/>
      <c r="HD28" s="179"/>
      <c r="HE28" s="179"/>
      <c r="HF28" s="179"/>
      <c r="HG28" s="179"/>
      <c r="HH28" s="179"/>
      <c r="HI28" s="179"/>
    </row>
    <row r="29" spans="1:217" s="2" customFormat="1" ht="13.8" thickBot="1">
      <c r="A29" s="187" t="s">
        <v>420</v>
      </c>
      <c r="B29" s="192">
        <v>2467.5285156939044</v>
      </c>
      <c r="C29" s="192">
        <v>7.2281235079376787</v>
      </c>
      <c r="D29" s="191">
        <v>1645.6019194650644</v>
      </c>
      <c r="E29" s="191">
        <v>1645.6019194650644</v>
      </c>
      <c r="F29" s="179"/>
      <c r="G29" s="185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</row>
    <row r="30" spans="1:217" s="2" customFormat="1" ht="13.8" thickBot="1">
      <c r="A30" s="188" t="s">
        <v>50</v>
      </c>
      <c r="B30" s="189">
        <v>89177.900000000009</v>
      </c>
      <c r="C30" s="189">
        <v>187.89999999999998</v>
      </c>
      <c r="D30" s="189">
        <v>59472.999999999978</v>
      </c>
      <c r="E30" s="189">
        <v>59472.999999999978</v>
      </c>
    </row>
    <row r="31" spans="1:217" s="2" customFormat="1" ht="13.2">
      <c r="B31" s="190"/>
      <c r="C31" s="190"/>
      <c r="D31" s="190"/>
      <c r="E31" s="190"/>
    </row>
  </sheetData>
  <mergeCells count="10">
    <mergeCell ref="B8:B9"/>
    <mergeCell ref="D8:D9"/>
    <mergeCell ref="E8:E9"/>
    <mergeCell ref="A1:E1"/>
    <mergeCell ref="A2:E2"/>
    <mergeCell ref="A3:E3"/>
    <mergeCell ref="B4:E4"/>
    <mergeCell ref="A6:E6"/>
    <mergeCell ref="A7:A9"/>
    <mergeCell ref="B7:E7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T38"/>
  <sheetViews>
    <sheetView topLeftCell="A11" workbookViewId="0">
      <selection sqref="A1:J32"/>
    </sheetView>
  </sheetViews>
  <sheetFormatPr defaultRowHeight="14.4"/>
  <cols>
    <col min="1" max="1" width="12.5546875" customWidth="1"/>
    <col min="2" max="2" width="8.77734375" customWidth="1"/>
    <col min="3" max="3" width="8.44140625" customWidth="1"/>
    <col min="4" max="4" width="7.88671875" customWidth="1"/>
    <col min="5" max="5" width="8.33203125" customWidth="1"/>
    <col min="6" max="6" width="7.6640625" customWidth="1"/>
    <col min="7" max="7" width="8.33203125" customWidth="1"/>
    <col min="8" max="8" width="12.6640625" customWidth="1"/>
    <col min="9" max="9" width="7.21875" customWidth="1"/>
    <col min="10" max="10" width="7.6640625" customWidth="1"/>
    <col min="13" max="13" width="4.21875" customWidth="1"/>
  </cols>
  <sheetData>
    <row r="1" spans="1:228">
      <c r="B1" s="489" t="s">
        <v>491</v>
      </c>
      <c r="C1" s="489"/>
      <c r="D1" s="489"/>
      <c r="E1" s="489"/>
      <c r="F1" s="489"/>
      <c r="G1" s="489"/>
      <c r="H1" s="489"/>
      <c r="I1" s="489"/>
      <c r="J1" s="489"/>
    </row>
    <row r="2" spans="1:228">
      <c r="B2" s="489" t="s">
        <v>431</v>
      </c>
      <c r="C2" s="489"/>
      <c r="D2" s="489"/>
      <c r="E2" s="489"/>
      <c r="F2" s="489"/>
      <c r="G2" s="489"/>
      <c r="H2" s="489"/>
      <c r="I2" s="489"/>
      <c r="J2" s="489"/>
    </row>
    <row r="3" spans="1:228">
      <c r="A3" s="489" t="s">
        <v>492</v>
      </c>
      <c r="B3" s="489"/>
      <c r="C3" s="489"/>
      <c r="D3" s="489"/>
      <c r="E3" s="489"/>
      <c r="F3" s="489"/>
      <c r="G3" s="489"/>
      <c r="H3" s="489"/>
      <c r="I3" s="489"/>
      <c r="J3" s="489"/>
    </row>
    <row r="4" spans="1:228">
      <c r="A4" s="223"/>
      <c r="B4" s="223"/>
      <c r="C4" s="223"/>
      <c r="D4" s="223"/>
      <c r="E4" s="223"/>
      <c r="F4" s="489" t="s">
        <v>433</v>
      </c>
      <c r="G4" s="489"/>
      <c r="H4" s="489"/>
      <c r="I4" s="489"/>
      <c r="J4" s="489"/>
    </row>
    <row r="5" spans="1:228">
      <c r="A5" s="224"/>
      <c r="B5" s="489" t="s">
        <v>493</v>
      </c>
      <c r="C5" s="489"/>
      <c r="D5" s="489"/>
      <c r="E5" s="489"/>
      <c r="F5" s="489"/>
      <c r="G5" s="489"/>
      <c r="H5" s="489"/>
      <c r="I5" s="489"/>
      <c r="J5" s="489"/>
    </row>
    <row r="6" spans="1:228" ht="44.55" customHeight="1">
      <c r="A6" s="488" t="s">
        <v>494</v>
      </c>
      <c r="B6" s="488"/>
      <c r="C6" s="488"/>
      <c r="D6" s="488"/>
      <c r="E6" s="488"/>
      <c r="F6" s="488"/>
      <c r="G6" s="488"/>
      <c r="H6" s="488"/>
      <c r="I6" s="488"/>
      <c r="J6" s="488"/>
      <c r="K6" s="225"/>
      <c r="L6" s="225"/>
      <c r="M6" s="225"/>
      <c r="O6" s="225"/>
    </row>
    <row r="7" spans="1:228" ht="14.25" customHeight="1">
      <c r="A7" s="226"/>
      <c r="B7" s="226"/>
      <c r="C7" s="226"/>
      <c r="D7" s="226"/>
      <c r="E7" s="226"/>
      <c r="F7" s="226"/>
      <c r="G7" s="226"/>
      <c r="H7" s="226"/>
      <c r="I7" s="490" t="s">
        <v>495</v>
      </c>
      <c r="J7" s="490"/>
      <c r="K7" s="225"/>
      <c r="L7" s="225"/>
      <c r="M7" s="225"/>
      <c r="O7" s="225"/>
    </row>
    <row r="8" spans="1:228" ht="13.65" customHeight="1">
      <c r="A8" s="226"/>
      <c r="B8" s="491" t="s">
        <v>496</v>
      </c>
      <c r="C8" s="492"/>
      <c r="D8" s="492"/>
      <c r="E8" s="492"/>
      <c r="F8" s="492"/>
      <c r="G8" s="492"/>
      <c r="H8" s="492"/>
      <c r="I8" s="492"/>
      <c r="J8" s="493"/>
      <c r="K8" s="225"/>
      <c r="L8" s="225"/>
      <c r="M8" s="225"/>
      <c r="O8" s="225"/>
    </row>
    <row r="9" spans="1:228" ht="17.850000000000001" customHeight="1">
      <c r="A9" s="494" t="s">
        <v>454</v>
      </c>
      <c r="B9" s="496" t="s">
        <v>62</v>
      </c>
      <c r="C9" s="498" t="s">
        <v>497</v>
      </c>
      <c r="D9" s="499"/>
      <c r="E9" s="499"/>
      <c r="F9" s="499"/>
      <c r="G9" s="499"/>
      <c r="H9" s="499"/>
      <c r="I9" s="470" t="s">
        <v>63</v>
      </c>
      <c r="J9" s="470" t="s">
        <v>64</v>
      </c>
      <c r="K9" s="225"/>
      <c r="L9" s="225"/>
      <c r="M9" s="225"/>
      <c r="N9" s="225"/>
      <c r="P9" s="225"/>
    </row>
    <row r="10" spans="1:228" ht="94.65" customHeight="1">
      <c r="A10" s="495"/>
      <c r="B10" s="497"/>
      <c r="C10" s="227" t="s">
        <v>498</v>
      </c>
      <c r="D10" s="227" t="s">
        <v>499</v>
      </c>
      <c r="E10" s="228" t="s">
        <v>500</v>
      </c>
      <c r="F10" s="227" t="s">
        <v>501</v>
      </c>
      <c r="G10" s="229" t="s">
        <v>502</v>
      </c>
      <c r="H10" s="230" t="s">
        <v>503</v>
      </c>
      <c r="I10" s="470"/>
      <c r="J10" s="470"/>
      <c r="K10" s="225" t="s">
        <v>9</v>
      </c>
      <c r="L10" s="225"/>
      <c r="M10" s="225"/>
      <c r="N10" s="225"/>
      <c r="O10" s="231"/>
      <c r="P10" s="225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</row>
    <row r="11" spans="1:228" ht="9.75" customHeight="1" thickBot="1">
      <c r="A11" s="211" t="s">
        <v>310</v>
      </c>
      <c r="B11" s="211" t="s">
        <v>133</v>
      </c>
      <c r="C11" s="232" t="s">
        <v>311</v>
      </c>
      <c r="D11" s="211" t="s">
        <v>312</v>
      </c>
      <c r="E11" s="232" t="s">
        <v>463</v>
      </c>
      <c r="F11" s="211" t="s">
        <v>504</v>
      </c>
      <c r="G11" s="232" t="s">
        <v>505</v>
      </c>
      <c r="H11" s="211" t="s">
        <v>506</v>
      </c>
      <c r="I11" s="211" t="s">
        <v>247</v>
      </c>
      <c r="J11" s="232" t="s">
        <v>172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</row>
    <row r="12" spans="1:228">
      <c r="A12" s="233" t="s">
        <v>401</v>
      </c>
      <c r="B12" s="234">
        <v>454.90222163096973</v>
      </c>
      <c r="C12" s="13">
        <v>4.5490222163096972</v>
      </c>
      <c r="D12" s="13">
        <v>4.5490222163096972</v>
      </c>
      <c r="E12" s="13">
        <v>100.07848875881334</v>
      </c>
      <c r="F12" s="13">
        <v>4.5490222163096972</v>
      </c>
      <c r="G12" s="13">
        <v>250.19622189703338</v>
      </c>
      <c r="H12" s="13">
        <v>90.980444326193947</v>
      </c>
      <c r="I12" s="12">
        <v>454.90222163096973</v>
      </c>
      <c r="J12" s="12">
        <v>454.90222163096973</v>
      </c>
      <c r="K12" s="6"/>
      <c r="L12" s="6" t="s">
        <v>9</v>
      </c>
      <c r="M12" s="6"/>
      <c r="N12" s="6"/>
      <c r="O12" s="6"/>
      <c r="P12" s="6"/>
      <c r="Q12" s="6"/>
      <c r="R12" s="235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</row>
    <row r="13" spans="1:228">
      <c r="A13" s="236" t="s">
        <v>402</v>
      </c>
      <c r="B13" s="234">
        <v>1010.0660724579841</v>
      </c>
      <c r="C13" s="13">
        <v>10.100660724579839</v>
      </c>
      <c r="D13" s="44">
        <v>0</v>
      </c>
      <c r="E13" s="13">
        <v>222.21453594075646</v>
      </c>
      <c r="F13" s="13">
        <v>10.100660724579839</v>
      </c>
      <c r="G13" s="13">
        <v>555.53633985189128</v>
      </c>
      <c r="H13" s="13">
        <v>212.11387521617664</v>
      </c>
      <c r="I13" s="12">
        <v>1010.0660724579841</v>
      </c>
      <c r="J13" s="12">
        <v>1010.0660724579841</v>
      </c>
      <c r="K13" s="6"/>
      <c r="L13" s="6"/>
      <c r="M13" s="6"/>
      <c r="N13" s="6"/>
      <c r="O13" s="6"/>
      <c r="P13" s="6"/>
      <c r="Q13" s="6"/>
      <c r="R13" s="235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</row>
    <row r="14" spans="1:228">
      <c r="A14" s="236" t="s">
        <v>403</v>
      </c>
      <c r="B14" s="234">
        <v>805.81792381712557</v>
      </c>
      <c r="C14" s="13">
        <v>8.058179238171256</v>
      </c>
      <c r="D14" s="44">
        <v>0</v>
      </c>
      <c r="E14" s="13">
        <v>177.27994323976762</v>
      </c>
      <c r="F14" s="13">
        <v>8.058179238171256</v>
      </c>
      <c r="G14" s="13">
        <v>443.19985809941909</v>
      </c>
      <c r="H14" s="13">
        <v>169.22176400159637</v>
      </c>
      <c r="I14" s="12">
        <v>805.81792381712557</v>
      </c>
      <c r="J14" s="12">
        <v>805.81792381712557</v>
      </c>
      <c r="K14" s="6"/>
      <c r="L14" s="6"/>
      <c r="M14" s="6"/>
      <c r="N14" s="6"/>
      <c r="O14" s="6"/>
      <c r="P14" s="6"/>
      <c r="Q14" s="6"/>
      <c r="R14" s="235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</row>
    <row r="15" spans="1:228">
      <c r="A15" s="236" t="s">
        <v>404</v>
      </c>
      <c r="B15" s="234">
        <v>124.47341581304597</v>
      </c>
      <c r="C15" s="13">
        <v>1.2447341581304598</v>
      </c>
      <c r="D15" s="44">
        <v>1.2447341581304598</v>
      </c>
      <c r="E15" s="13">
        <v>27.384151478870116</v>
      </c>
      <c r="F15" s="13">
        <v>1.2447341581304598</v>
      </c>
      <c r="G15" s="13">
        <v>68.460378697175287</v>
      </c>
      <c r="H15" s="13">
        <v>24.894683162609198</v>
      </c>
      <c r="I15" s="12">
        <v>124.47341581304597</v>
      </c>
      <c r="J15" s="12">
        <v>124.47341581304597</v>
      </c>
      <c r="K15" s="237"/>
      <c r="L15" s="6"/>
      <c r="M15" s="6"/>
      <c r="N15" s="6"/>
      <c r="O15" s="6"/>
      <c r="P15" s="6"/>
      <c r="Q15" s="6"/>
      <c r="R15" s="235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</row>
    <row r="16" spans="1:228">
      <c r="A16" s="236" t="s">
        <v>507</v>
      </c>
      <c r="B16" s="234">
        <v>0</v>
      </c>
      <c r="C16" s="13">
        <v>0</v>
      </c>
      <c r="D16" s="44">
        <v>0</v>
      </c>
      <c r="E16" s="13">
        <v>0</v>
      </c>
      <c r="F16" s="13">
        <v>0</v>
      </c>
      <c r="G16" s="13">
        <v>0</v>
      </c>
      <c r="H16" s="13">
        <v>0</v>
      </c>
      <c r="I16" s="12">
        <v>0</v>
      </c>
      <c r="J16" s="12">
        <v>0</v>
      </c>
      <c r="K16" s="238"/>
      <c r="L16" s="6"/>
      <c r="M16" s="6"/>
      <c r="N16" s="6"/>
      <c r="O16" s="6"/>
      <c r="P16" s="6"/>
      <c r="Q16" s="6"/>
      <c r="R16" s="23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</row>
    <row r="17" spans="1:228">
      <c r="A17" s="236" t="s">
        <v>406</v>
      </c>
      <c r="B17" s="234">
        <v>579.2204336836503</v>
      </c>
      <c r="C17" s="13">
        <v>5.7922043368365035</v>
      </c>
      <c r="D17" s="44">
        <v>5.7922043368365035</v>
      </c>
      <c r="E17" s="13">
        <v>127.42849541040307</v>
      </c>
      <c r="F17" s="13">
        <v>5.7922043368365035</v>
      </c>
      <c r="G17" s="13">
        <v>318.57123852600768</v>
      </c>
      <c r="H17" s="13">
        <v>115.84408673673006</v>
      </c>
      <c r="I17" s="12">
        <v>579.2204336836503</v>
      </c>
      <c r="J17" s="12">
        <v>579.2204336836503</v>
      </c>
      <c r="K17" s="237"/>
      <c r="L17" s="6"/>
      <c r="M17" s="6"/>
      <c r="N17" s="6"/>
      <c r="O17" s="6"/>
      <c r="P17" s="6"/>
      <c r="Q17" s="6"/>
      <c r="R17" s="235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</row>
    <row r="18" spans="1:228">
      <c r="A18" s="236" t="s">
        <v>407</v>
      </c>
      <c r="B18" s="234">
        <v>530.79686044964751</v>
      </c>
      <c r="C18" s="13">
        <v>5.307968604496474</v>
      </c>
      <c r="D18" s="44">
        <v>5.307968604496474</v>
      </c>
      <c r="E18" s="13">
        <v>116.77530929892242</v>
      </c>
      <c r="F18" s="13">
        <v>5.307968604496474</v>
      </c>
      <c r="G18" s="13">
        <v>291.93827324730609</v>
      </c>
      <c r="H18" s="13">
        <v>106.15937208992949</v>
      </c>
      <c r="I18" s="12">
        <v>530.79686044964751</v>
      </c>
      <c r="J18" s="12">
        <v>530.79686044964751</v>
      </c>
      <c r="K18" s="237"/>
      <c r="L18" s="6"/>
      <c r="M18" s="6"/>
      <c r="N18" s="6" t="s">
        <v>9</v>
      </c>
      <c r="O18" s="6"/>
      <c r="P18" s="6"/>
      <c r="Q18" s="6"/>
      <c r="R18" s="235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</row>
    <row r="19" spans="1:228">
      <c r="A19" s="236" t="s">
        <v>408</v>
      </c>
      <c r="B19" s="234">
        <v>191.52144029089615</v>
      </c>
      <c r="C19" s="13">
        <v>1.9152144029089615</v>
      </c>
      <c r="D19" s="44">
        <v>1.9152144029089615</v>
      </c>
      <c r="E19" s="13">
        <v>42.134716863997156</v>
      </c>
      <c r="F19" s="13">
        <v>1.9152144029089615</v>
      </c>
      <c r="G19" s="13">
        <v>105.3367921599929</v>
      </c>
      <c r="H19" s="13">
        <v>38.304288058179232</v>
      </c>
      <c r="I19" s="12">
        <v>191.52144029089615</v>
      </c>
      <c r="J19" s="12">
        <v>191.52144029089615</v>
      </c>
      <c r="K19" s="237"/>
      <c r="L19" s="6"/>
      <c r="M19" s="6"/>
      <c r="N19" s="6"/>
      <c r="O19" s="6"/>
      <c r="P19" s="6"/>
      <c r="Q19" s="6"/>
      <c r="R19" s="235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</row>
    <row r="20" spans="1:228">
      <c r="A20" s="236" t="s">
        <v>409</v>
      </c>
      <c r="B20" s="234">
        <v>332.44645470267386</v>
      </c>
      <c r="C20" s="13">
        <v>3.3244645470267389</v>
      </c>
      <c r="D20" s="44">
        <v>3.3244645470267389</v>
      </c>
      <c r="E20" s="13">
        <v>73.138220034588244</v>
      </c>
      <c r="F20" s="13">
        <v>3.3244645470267389</v>
      </c>
      <c r="G20" s="13">
        <v>182.84555008647064</v>
      </c>
      <c r="H20" s="13">
        <v>66.489290940534772</v>
      </c>
      <c r="I20" s="12">
        <v>332.44645470267386</v>
      </c>
      <c r="J20" s="12">
        <v>332.44645470267386</v>
      </c>
      <c r="K20" s="237"/>
      <c r="L20" s="6"/>
      <c r="M20" s="6"/>
      <c r="N20" s="6"/>
      <c r="O20" s="6"/>
      <c r="P20" s="6"/>
      <c r="Q20" s="6"/>
      <c r="R20" s="235"/>
      <c r="S20" s="10" t="s">
        <v>9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</row>
    <row r="21" spans="1:228">
      <c r="A21" s="236" t="s">
        <v>410</v>
      </c>
      <c r="B21" s="234">
        <v>138.75216176666225</v>
      </c>
      <c r="C21" s="13">
        <v>1.3875216176666223</v>
      </c>
      <c r="D21" s="44">
        <v>1.3875216176666223</v>
      </c>
      <c r="E21" s="13">
        <v>30.525475588665689</v>
      </c>
      <c r="F21" s="13">
        <v>1.3875216176666223</v>
      </c>
      <c r="G21" s="13">
        <v>76.313688971664234</v>
      </c>
      <c r="H21" s="13">
        <v>27.750432353332446</v>
      </c>
      <c r="I21" s="12">
        <v>138.75216176666225</v>
      </c>
      <c r="J21" s="12">
        <v>138.75216176666225</v>
      </c>
      <c r="K21" s="237"/>
      <c r="L21" s="6"/>
      <c r="M21" s="6"/>
      <c r="N21" s="6"/>
      <c r="O21" s="6"/>
      <c r="P21" s="6"/>
      <c r="Q21" s="6"/>
      <c r="R21" s="235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</row>
    <row r="22" spans="1:228">
      <c r="A22" s="236" t="s">
        <v>411</v>
      </c>
      <c r="B22" s="234">
        <v>56.33896501263802</v>
      </c>
      <c r="C22" s="13">
        <v>0.56338965012638009</v>
      </c>
      <c r="D22" s="44">
        <v>0.56338965012638009</v>
      </c>
      <c r="E22" s="13">
        <v>12.394572302780363</v>
      </c>
      <c r="F22" s="13">
        <v>0.56338965012638009</v>
      </c>
      <c r="G22" s="13">
        <v>30.986430756950909</v>
      </c>
      <c r="H22" s="13">
        <v>11.267793002527604</v>
      </c>
      <c r="I22" s="12">
        <v>56.33896501263802</v>
      </c>
      <c r="J22" s="12">
        <v>56.33896501263802</v>
      </c>
      <c r="K22" s="237"/>
      <c r="L22" s="6"/>
      <c r="M22" s="6"/>
      <c r="N22" s="6"/>
      <c r="O22" s="6"/>
      <c r="P22" s="6"/>
      <c r="Q22" s="6"/>
      <c r="R22" s="235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</row>
    <row r="23" spans="1:228">
      <c r="A23" s="236" t="s">
        <v>412</v>
      </c>
      <c r="B23" s="234">
        <v>306.52742672165311</v>
      </c>
      <c r="C23" s="13">
        <v>3.0652742672165312</v>
      </c>
      <c r="D23" s="44">
        <v>3.0652742672165312</v>
      </c>
      <c r="E23" s="13">
        <v>67.436033878763681</v>
      </c>
      <c r="F23" s="13">
        <v>3.0652742672165312</v>
      </c>
      <c r="G23" s="13">
        <v>168.59008469690923</v>
      </c>
      <c r="H23" s="13">
        <v>61.305485344330627</v>
      </c>
      <c r="I23" s="12">
        <v>306.52742672165311</v>
      </c>
      <c r="J23" s="12">
        <v>306.52742672165311</v>
      </c>
      <c r="K23" s="237"/>
      <c r="L23" s="6"/>
      <c r="M23" s="6"/>
      <c r="N23" s="6"/>
      <c r="O23" s="6"/>
      <c r="P23" s="6"/>
      <c r="Q23" s="6"/>
      <c r="R23" s="235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</row>
    <row r="24" spans="1:228">
      <c r="A24" s="236" t="s">
        <v>413</v>
      </c>
      <c r="B24" s="234">
        <v>652.78701609684708</v>
      </c>
      <c r="C24" s="13">
        <v>6.5278701609684706</v>
      </c>
      <c r="D24" s="44">
        <v>6.5278701609684706</v>
      </c>
      <c r="E24" s="13">
        <v>143.61314354130636</v>
      </c>
      <c r="F24" s="13">
        <v>6.5278701609684706</v>
      </c>
      <c r="G24" s="13">
        <v>359.03285885326591</v>
      </c>
      <c r="H24" s="13">
        <v>130.55740321936943</v>
      </c>
      <c r="I24" s="12">
        <v>652.78701609684708</v>
      </c>
      <c r="J24" s="12">
        <v>652.78701609684708</v>
      </c>
      <c r="K24" s="238"/>
      <c r="L24" s="6"/>
      <c r="M24" s="6"/>
      <c r="N24" s="6"/>
      <c r="O24" s="6"/>
      <c r="P24" s="6"/>
      <c r="Q24" s="6"/>
      <c r="R24" s="235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</row>
    <row r="25" spans="1:228">
      <c r="A25" s="236" t="s">
        <v>414</v>
      </c>
      <c r="B25" s="234">
        <v>511.70679792470401</v>
      </c>
      <c r="C25" s="13">
        <v>5.1170679792470395</v>
      </c>
      <c r="D25" s="44">
        <v>5.1170679792470395</v>
      </c>
      <c r="E25" s="13">
        <v>112.57549554343487</v>
      </c>
      <c r="F25" s="13">
        <v>5.1170679792470395</v>
      </c>
      <c r="G25" s="13">
        <v>281.43873885858721</v>
      </c>
      <c r="H25" s="13">
        <v>102.341359584941</v>
      </c>
      <c r="I25" s="12">
        <v>511.70679792470401</v>
      </c>
      <c r="J25" s="12">
        <v>511.70679792470401</v>
      </c>
      <c r="K25" s="237"/>
      <c r="L25" s="6"/>
      <c r="M25" s="6"/>
      <c r="N25" s="6"/>
      <c r="O25" s="6"/>
      <c r="P25" s="6"/>
      <c r="Q25" s="6"/>
      <c r="R25" s="235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</row>
    <row r="26" spans="1:228">
      <c r="A26" s="236" t="s">
        <v>415</v>
      </c>
      <c r="B26" s="234">
        <v>191.36623653053078</v>
      </c>
      <c r="C26" s="13">
        <v>1.913662365305308</v>
      </c>
      <c r="D26" s="44">
        <v>1.913662365305308</v>
      </c>
      <c r="E26" s="13">
        <v>42.10057203671677</v>
      </c>
      <c r="F26" s="13">
        <v>1.913662365305308</v>
      </c>
      <c r="G26" s="13">
        <v>105.25143009179195</v>
      </c>
      <c r="H26" s="13">
        <v>38.273247306106157</v>
      </c>
      <c r="I26" s="12">
        <v>191.36623653053078</v>
      </c>
      <c r="J26" s="12">
        <v>191.36623653053078</v>
      </c>
      <c r="K26" s="237"/>
      <c r="L26" s="6"/>
      <c r="M26" s="6"/>
      <c r="N26" s="6"/>
      <c r="O26" s="6"/>
      <c r="P26" s="6"/>
      <c r="Q26" s="6"/>
      <c r="R26" s="235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</row>
    <row r="27" spans="1:228">
      <c r="A27" s="236" t="s">
        <v>416</v>
      </c>
      <c r="B27" s="234">
        <v>115.47159771185314</v>
      </c>
      <c r="C27" s="13">
        <v>1.1547159771185311</v>
      </c>
      <c r="D27" s="44">
        <v>1.1547159771185311</v>
      </c>
      <c r="E27" s="13">
        <v>25.403751496607686</v>
      </c>
      <c r="F27" s="13">
        <v>1.1547159771185311</v>
      </c>
      <c r="G27" s="13">
        <v>63.509378741519221</v>
      </c>
      <c r="H27" s="13">
        <v>23.094319542370627</v>
      </c>
      <c r="I27" s="12">
        <v>115.47159771185314</v>
      </c>
      <c r="J27" s="12">
        <v>115.47159771185314</v>
      </c>
      <c r="K27" s="237"/>
      <c r="L27" s="6"/>
      <c r="M27" s="6"/>
      <c r="N27" s="6"/>
      <c r="O27" s="6"/>
      <c r="P27" s="6"/>
      <c r="Q27" s="6"/>
      <c r="R27" s="235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</row>
    <row r="28" spans="1:228">
      <c r="A28" s="236" t="s">
        <v>417</v>
      </c>
      <c r="B28" s="234">
        <v>466.69770741873975</v>
      </c>
      <c r="C28" s="13">
        <v>4.6669770741873968</v>
      </c>
      <c r="D28" s="44">
        <v>0</v>
      </c>
      <c r="E28" s="13">
        <v>102.67349563212274</v>
      </c>
      <c r="F28" s="13">
        <v>4.6669770741873968</v>
      </c>
      <c r="G28" s="13">
        <v>256.68373908030685</v>
      </c>
      <c r="H28" s="13">
        <v>98.006518557935337</v>
      </c>
      <c r="I28" s="12">
        <v>466.69770741873975</v>
      </c>
      <c r="J28" s="12">
        <v>466.69770741873975</v>
      </c>
      <c r="K28" s="237"/>
      <c r="L28" s="6"/>
      <c r="M28" s="6"/>
      <c r="N28" s="6"/>
      <c r="O28" s="6"/>
      <c r="P28" s="6"/>
      <c r="Q28" s="6"/>
      <c r="R28" s="235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</row>
    <row r="29" spans="1:228">
      <c r="A29" s="236" t="s">
        <v>418</v>
      </c>
      <c r="B29" s="234">
        <v>225.97667509201364</v>
      </c>
      <c r="C29" s="13">
        <v>2.2597667509201362</v>
      </c>
      <c r="D29" s="44">
        <v>2.2597667509201362</v>
      </c>
      <c r="E29" s="13">
        <v>49.714868520243002</v>
      </c>
      <c r="F29" s="13">
        <v>2.2597667509201362</v>
      </c>
      <c r="G29" s="13">
        <v>124.28717130060751</v>
      </c>
      <c r="H29" s="13">
        <v>45.19533501840273</v>
      </c>
      <c r="I29" s="12">
        <v>225.97667509201364</v>
      </c>
      <c r="J29" s="12">
        <v>225.97667509201364</v>
      </c>
      <c r="K29" s="237"/>
      <c r="L29" s="6"/>
      <c r="M29" s="6"/>
      <c r="N29" s="6"/>
      <c r="O29" s="6"/>
      <c r="P29" s="6"/>
      <c r="Q29" s="6"/>
      <c r="R29" s="235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</row>
    <row r="30" spans="1:228">
      <c r="A30" s="236" t="s">
        <v>419</v>
      </c>
      <c r="B30" s="234">
        <v>108.4874284954104</v>
      </c>
      <c r="C30" s="13">
        <v>1.0848742849541038</v>
      </c>
      <c r="D30" s="44">
        <v>1.0848742849541038</v>
      </c>
      <c r="E30" s="13">
        <v>23.867234268990284</v>
      </c>
      <c r="F30" s="13">
        <v>1.0848742849541038</v>
      </c>
      <c r="G30" s="13">
        <v>59.668085672475719</v>
      </c>
      <c r="H30" s="13">
        <v>21.69748569908208</v>
      </c>
      <c r="I30" s="12">
        <v>108.4874284954104</v>
      </c>
      <c r="J30" s="12">
        <v>108.4874284954104</v>
      </c>
      <c r="K30" s="237"/>
      <c r="L30" s="6"/>
      <c r="M30" s="6"/>
      <c r="N30" s="6"/>
      <c r="O30" s="6"/>
      <c r="P30" s="6"/>
      <c r="Q30" s="6"/>
      <c r="R30" s="235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</row>
    <row r="31" spans="1:228" ht="15" thickBot="1">
      <c r="A31" s="239" t="s">
        <v>420</v>
      </c>
      <c r="B31" s="234">
        <v>196.64316438295415</v>
      </c>
      <c r="C31" s="13">
        <v>1.9664316438295415</v>
      </c>
      <c r="D31" s="44">
        <v>1.9664316438295415</v>
      </c>
      <c r="E31" s="13">
        <v>43.261496164249913</v>
      </c>
      <c r="F31" s="13">
        <v>1.9664316438295415</v>
      </c>
      <c r="G31" s="13">
        <v>108.15374041062479</v>
      </c>
      <c r="H31" s="13">
        <v>39.328632876590831</v>
      </c>
      <c r="I31" s="12">
        <v>196.64316438295415</v>
      </c>
      <c r="J31" s="12">
        <v>196.64316438295415</v>
      </c>
      <c r="K31" s="237"/>
      <c r="L31" s="6"/>
      <c r="M31" s="6"/>
      <c r="N31" s="6"/>
      <c r="O31" s="6"/>
      <c r="P31" s="6"/>
      <c r="Q31" s="6"/>
      <c r="R31" s="235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</row>
    <row r="32" spans="1:228" ht="15" thickBot="1">
      <c r="A32" s="240" t="s">
        <v>50</v>
      </c>
      <c r="B32" s="241">
        <v>6999.9999999999982</v>
      </c>
      <c r="C32" s="241">
        <v>69.999999999999972</v>
      </c>
      <c r="D32" s="241">
        <v>47.174182963061497</v>
      </c>
      <c r="E32" s="241">
        <v>1539.9999999999998</v>
      </c>
      <c r="F32" s="241">
        <v>69.999999999999972</v>
      </c>
      <c r="G32" s="241">
        <v>3850</v>
      </c>
      <c r="H32" s="241">
        <v>1422.8258170369386</v>
      </c>
      <c r="I32" s="241">
        <v>6999.9999999999982</v>
      </c>
      <c r="J32" s="242">
        <v>6999.9999999999982</v>
      </c>
      <c r="K32" s="243"/>
      <c r="L32" s="6"/>
      <c r="O32" s="6"/>
      <c r="P32" s="1"/>
    </row>
    <row r="33" spans="1:4">
      <c r="A33" s="3"/>
      <c r="B33" s="202">
        <f>B32/1000</f>
        <v>6.9999999999999982</v>
      </c>
      <c r="C33" s="202"/>
      <c r="D33" s="202"/>
    </row>
    <row r="34" spans="1:4">
      <c r="A34" s="3"/>
      <c r="B34" s="202"/>
      <c r="C34" s="202"/>
      <c r="D34" s="202"/>
    </row>
    <row r="35" spans="1:4">
      <c r="A35" s="3"/>
      <c r="B35" s="202"/>
      <c r="C35" s="202"/>
      <c r="D35" s="202"/>
    </row>
    <row r="36" spans="1:4">
      <c r="A36" s="3"/>
      <c r="B36" s="202"/>
      <c r="C36" s="202"/>
      <c r="D36" s="202"/>
    </row>
    <row r="37" spans="1:4">
      <c r="A37" s="3"/>
      <c r="B37" s="202"/>
      <c r="C37" s="202"/>
      <c r="D37" s="202"/>
    </row>
    <row r="38" spans="1:4">
      <c r="B38" s="244"/>
      <c r="C38" s="244"/>
      <c r="D38" s="244"/>
    </row>
  </sheetData>
  <mergeCells count="13">
    <mergeCell ref="I7:J7"/>
    <mergeCell ref="B8:J8"/>
    <mergeCell ref="A9:A10"/>
    <mergeCell ref="B9:B10"/>
    <mergeCell ref="C9:H9"/>
    <mergeCell ref="I9:I10"/>
    <mergeCell ref="J9:J10"/>
    <mergeCell ref="A6:J6"/>
    <mergeCell ref="B1:J1"/>
    <mergeCell ref="B2:J2"/>
    <mergeCell ref="A3:J3"/>
    <mergeCell ref="F4:J4"/>
    <mergeCell ref="B5:J5"/>
  </mergeCells>
  <pageMargins left="0.25" right="0.25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X24"/>
  <sheetViews>
    <sheetView workbookViewId="0">
      <selection sqref="A1:C17"/>
    </sheetView>
  </sheetViews>
  <sheetFormatPr defaultRowHeight="14.4"/>
  <cols>
    <col min="1" max="1" width="23.109375" customWidth="1"/>
    <col min="2" max="2" width="13.77734375" customWidth="1"/>
    <col min="3" max="3" width="47.77734375" customWidth="1"/>
  </cols>
  <sheetData>
    <row r="1" spans="1:206" s="2" customFormat="1" ht="13.2">
      <c r="A1" s="481" t="s">
        <v>508</v>
      </c>
      <c r="B1" s="481"/>
      <c r="C1" s="481"/>
    </row>
    <row r="2" spans="1:206" s="2" customFormat="1" ht="13.2">
      <c r="A2" s="481" t="s">
        <v>431</v>
      </c>
      <c r="B2" s="481"/>
      <c r="C2" s="481"/>
    </row>
    <row r="3" spans="1:206" s="2" customFormat="1" ht="13.2">
      <c r="A3" s="481" t="s">
        <v>459</v>
      </c>
      <c r="B3" s="481"/>
      <c r="C3" s="481"/>
    </row>
    <row r="4" spans="1:206" s="2" customFormat="1" ht="13.2">
      <c r="A4" s="481" t="s">
        <v>509</v>
      </c>
      <c r="B4" s="481"/>
      <c r="C4" s="481"/>
    </row>
    <row r="5" spans="1:206" s="2" customFormat="1" ht="13.2">
      <c r="A5" s="509" t="s">
        <v>510</v>
      </c>
      <c r="B5" s="509"/>
      <c r="C5" s="509"/>
    </row>
    <row r="6" spans="1:206">
      <c r="B6" s="193"/>
    </row>
    <row r="7" spans="1:206" ht="50.1" customHeight="1">
      <c r="A7" s="510" t="s">
        <v>511</v>
      </c>
      <c r="B7" s="510"/>
      <c r="C7" s="510"/>
      <c r="E7" t="s">
        <v>9</v>
      </c>
    </row>
    <row r="8" spans="1:206" ht="20.100000000000001" customHeight="1" thickBot="1">
      <c r="B8" s="245"/>
    </row>
    <row r="9" spans="1:206" ht="25.5" customHeight="1">
      <c r="A9" s="500" t="s">
        <v>454</v>
      </c>
      <c r="B9" s="503" t="s">
        <v>61</v>
      </c>
      <c r="C9" s="506" t="s">
        <v>512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</row>
    <row r="10" spans="1:206" ht="24" customHeight="1">
      <c r="A10" s="501"/>
      <c r="B10" s="504"/>
      <c r="C10" s="50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</row>
    <row r="11" spans="1:206" ht="22.65" customHeight="1">
      <c r="A11" s="501"/>
      <c r="B11" s="504"/>
      <c r="C11" s="50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</row>
    <row r="12" spans="1:206" s="3" customFormat="1" ht="16.350000000000001" customHeight="1" thickBot="1">
      <c r="A12" s="502"/>
      <c r="B12" s="505"/>
      <c r="C12" s="50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</row>
    <row r="13" spans="1:206" ht="13.65" customHeight="1" thickBot="1">
      <c r="A13" s="246" t="s">
        <v>310</v>
      </c>
      <c r="B13" s="246" t="s">
        <v>133</v>
      </c>
      <c r="C13" s="247">
        <v>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</row>
    <row r="14" spans="1:206">
      <c r="A14" s="214" t="s">
        <v>407</v>
      </c>
      <c r="B14" s="248">
        <v>1500000</v>
      </c>
      <c r="C14" s="183" t="s">
        <v>513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</row>
    <row r="15" spans="1:206">
      <c r="A15" s="214" t="s">
        <v>409</v>
      </c>
      <c r="B15" s="248">
        <v>1000000</v>
      </c>
      <c r="C15" s="183" t="s">
        <v>514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</row>
    <row r="16" spans="1:206">
      <c r="A16" s="214" t="s">
        <v>411</v>
      </c>
      <c r="B16" s="248">
        <v>500000</v>
      </c>
      <c r="C16" s="183" t="s">
        <v>513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</row>
    <row r="17" spans="1:3" ht="15" thickBot="1">
      <c r="A17" s="188" t="s">
        <v>50</v>
      </c>
      <c r="B17" s="249">
        <f>SUM(B14:B16)</f>
        <v>3000000</v>
      </c>
      <c r="C17" s="183"/>
    </row>
    <row r="18" spans="1:3">
      <c r="A18" s="3"/>
      <c r="B18" s="202"/>
    </row>
    <row r="19" spans="1:3">
      <c r="A19" s="3"/>
      <c r="B19" s="202"/>
    </row>
    <row r="20" spans="1:3">
      <c r="A20" s="3"/>
      <c r="B20" s="202"/>
    </row>
    <row r="21" spans="1:3">
      <c r="A21" s="3"/>
      <c r="B21" s="202"/>
    </row>
    <row r="22" spans="1:3">
      <c r="A22" s="3"/>
      <c r="B22" s="203"/>
    </row>
    <row r="23" spans="1:3">
      <c r="A23" s="3"/>
      <c r="B23" s="202"/>
    </row>
    <row r="24" spans="1:3">
      <c r="A24" s="3"/>
      <c r="B24" s="202"/>
    </row>
  </sheetData>
  <mergeCells count="9">
    <mergeCell ref="A9:A12"/>
    <mergeCell ref="B9:B12"/>
    <mergeCell ref="C9:C12"/>
    <mergeCell ref="A1:C1"/>
    <mergeCell ref="A2:C2"/>
    <mergeCell ref="A3:C3"/>
    <mergeCell ref="A4:C4"/>
    <mergeCell ref="A5:C5"/>
    <mergeCell ref="A7:C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87"/>
  <sheetViews>
    <sheetView workbookViewId="0">
      <selection activeCell="P74" sqref="A1:P74"/>
    </sheetView>
  </sheetViews>
  <sheetFormatPr defaultRowHeight="14.4"/>
  <cols>
    <col min="1" max="1" width="3" customWidth="1"/>
    <col min="2" max="2" width="23.33203125" customWidth="1"/>
    <col min="3" max="3" width="8.77734375" customWidth="1"/>
    <col min="4" max="4" width="9.5546875" customWidth="1"/>
    <col min="5" max="5" width="9.21875" customWidth="1"/>
    <col min="6" max="6" width="8.5546875" customWidth="1"/>
    <col min="7" max="7" width="7.33203125" customWidth="1"/>
    <col min="8" max="8" width="8.33203125" customWidth="1"/>
    <col min="9" max="9" width="4.5546875" customWidth="1"/>
    <col min="10" max="11" width="6.5546875" customWidth="1"/>
    <col min="12" max="12" width="9.109375" customWidth="1"/>
    <col min="13" max="13" width="6.6640625" customWidth="1"/>
    <col min="14" max="14" width="7.21875" customWidth="1"/>
    <col min="15" max="16" width="10.88671875" customWidth="1"/>
    <col min="17" max="17" width="27.33203125" customWidth="1"/>
    <col min="18" max="18" width="10.77734375" bestFit="1" customWidth="1"/>
    <col min="28" max="28" width="11" bestFit="1" customWidth="1"/>
  </cols>
  <sheetData>
    <row r="1" spans="1:27" s="3" customFormat="1" ht="13.2">
      <c r="A1" s="561"/>
      <c r="B1" s="561"/>
      <c r="C1" s="561"/>
      <c r="D1" s="561"/>
      <c r="E1" s="562" t="s">
        <v>535</v>
      </c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</row>
    <row r="2" spans="1:27" s="3" customFormat="1" ht="13.2">
      <c r="A2" s="561"/>
      <c r="B2" s="561"/>
      <c r="C2" s="561"/>
      <c r="D2" s="561"/>
      <c r="E2" s="563"/>
      <c r="F2" s="563"/>
      <c r="G2" s="563"/>
      <c r="H2" s="563"/>
      <c r="I2" s="563"/>
      <c r="J2" s="563"/>
      <c r="K2" s="563"/>
      <c r="L2" s="562" t="s">
        <v>431</v>
      </c>
      <c r="M2" s="562"/>
      <c r="N2" s="562"/>
      <c r="O2" s="562"/>
      <c r="P2" s="562"/>
    </row>
    <row r="3" spans="1:27" s="3" customFormat="1" ht="13.2">
      <c r="A3" s="561"/>
      <c r="B3" s="561"/>
      <c r="C3" s="561"/>
      <c r="D3" s="561"/>
      <c r="E3" s="563"/>
      <c r="F3" s="563"/>
      <c r="G3" s="563"/>
      <c r="H3" s="563"/>
      <c r="I3" s="563"/>
      <c r="J3" s="563"/>
      <c r="K3" s="563"/>
      <c r="L3" s="562" t="s">
        <v>536</v>
      </c>
      <c r="M3" s="562"/>
      <c r="N3" s="562"/>
      <c r="O3" s="562"/>
      <c r="P3" s="562"/>
    </row>
    <row r="4" spans="1:27" s="3" customFormat="1" ht="13.2">
      <c r="A4" s="561"/>
      <c r="B4" s="561"/>
      <c r="C4" s="561"/>
      <c r="D4" s="561"/>
      <c r="E4" s="561"/>
      <c r="F4" s="562" t="s">
        <v>537</v>
      </c>
      <c r="G4" s="562"/>
      <c r="H4" s="562"/>
      <c r="I4" s="562"/>
      <c r="J4" s="562"/>
      <c r="K4" s="562"/>
      <c r="L4" s="562"/>
      <c r="M4" s="562"/>
      <c r="N4" s="562"/>
      <c r="O4" s="562"/>
      <c r="P4" s="562"/>
    </row>
    <row r="5" spans="1:27" s="3" customFormat="1" ht="13.2">
      <c r="A5" s="561"/>
      <c r="B5" s="561"/>
      <c r="C5" s="561"/>
      <c r="D5" s="561"/>
      <c r="E5" s="561"/>
      <c r="F5" s="564" t="s">
        <v>538</v>
      </c>
      <c r="G5" s="564"/>
      <c r="H5" s="564"/>
      <c r="I5" s="564"/>
      <c r="J5" s="564"/>
      <c r="K5" s="564"/>
      <c r="L5" s="564"/>
      <c r="M5" s="564"/>
      <c r="N5" s="564"/>
      <c r="O5" s="564"/>
      <c r="P5" s="564"/>
    </row>
    <row r="6" spans="1:27" s="3" customFormat="1" ht="13.2">
      <c r="A6" s="565" t="s">
        <v>539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</row>
    <row r="7" spans="1:27" s="3" customFormat="1" ht="13.2">
      <c r="A7" s="565" t="s">
        <v>540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</row>
    <row r="8" spans="1:27" s="3" customFormat="1" ht="13.2">
      <c r="A8" s="565" t="s">
        <v>541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</row>
    <row r="9" spans="1:27" s="3" customFormat="1" ht="13.2">
      <c r="A9" s="561"/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</row>
    <row r="10" spans="1:27" s="3" customFormat="1" ht="13.2">
      <c r="A10" s="567" t="s">
        <v>58</v>
      </c>
      <c r="B10" s="568" t="s">
        <v>542</v>
      </c>
      <c r="C10" s="568" t="s">
        <v>62</v>
      </c>
      <c r="D10" s="569">
        <v>111</v>
      </c>
      <c r="E10" s="569"/>
      <c r="F10" s="568" t="s">
        <v>543</v>
      </c>
      <c r="G10" s="570">
        <v>112</v>
      </c>
      <c r="H10" s="571">
        <v>119</v>
      </c>
      <c r="I10" s="572">
        <v>244</v>
      </c>
      <c r="J10" s="572">
        <v>244</v>
      </c>
      <c r="K10" s="572">
        <v>244</v>
      </c>
      <c r="L10" s="572">
        <v>244</v>
      </c>
      <c r="M10" s="569">
        <v>244</v>
      </c>
      <c r="N10" s="569"/>
      <c r="O10" s="569" t="s">
        <v>63</v>
      </c>
      <c r="P10" s="569" t="s">
        <v>64</v>
      </c>
    </row>
    <row r="11" spans="1:27" s="3" customFormat="1" ht="13.2">
      <c r="A11" s="567"/>
      <c r="B11" s="568"/>
      <c r="C11" s="573"/>
      <c r="D11" s="574" t="s">
        <v>544</v>
      </c>
      <c r="E11" s="575"/>
      <c r="F11" s="568"/>
      <c r="G11" s="576" t="s">
        <v>545</v>
      </c>
      <c r="H11" s="577" t="s">
        <v>546</v>
      </c>
      <c r="I11" s="577" t="s">
        <v>547</v>
      </c>
      <c r="J11" s="578" t="s">
        <v>548</v>
      </c>
      <c r="K11" s="577" t="s">
        <v>549</v>
      </c>
      <c r="L11" s="578" t="s">
        <v>550</v>
      </c>
      <c r="M11" s="567" t="s">
        <v>551</v>
      </c>
      <c r="N11" s="567" t="s">
        <v>552</v>
      </c>
      <c r="O11" s="569"/>
      <c r="P11" s="569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3" customFormat="1" ht="173.7" customHeight="1" thickBot="1">
      <c r="A12" s="567"/>
      <c r="B12" s="568"/>
      <c r="C12" s="573"/>
      <c r="D12" s="579" t="s">
        <v>553</v>
      </c>
      <c r="E12" s="579" t="s">
        <v>554</v>
      </c>
      <c r="F12" s="568"/>
      <c r="G12" s="580"/>
      <c r="H12" s="581"/>
      <c r="I12" s="582"/>
      <c r="J12" s="583"/>
      <c r="K12" s="582"/>
      <c r="L12" s="584"/>
      <c r="M12" s="567"/>
      <c r="N12" s="567"/>
      <c r="O12" s="569"/>
      <c r="P12" s="569"/>
      <c r="Q12" s="8"/>
      <c r="R12" s="8"/>
      <c r="S12" s="8">
        <v>310</v>
      </c>
      <c r="T12" s="8">
        <v>340</v>
      </c>
      <c r="U12" s="8"/>
      <c r="V12" s="8"/>
      <c r="W12" s="8"/>
      <c r="X12" s="8"/>
      <c r="Y12" s="8"/>
      <c r="Z12" s="8"/>
      <c r="AA12" s="8"/>
    </row>
    <row r="13" spans="1:27" s="3" customFormat="1" ht="13.8" thickTop="1">
      <c r="A13" s="585">
        <v>1</v>
      </c>
      <c r="B13" s="586" t="str">
        <f>'[1]учительство  '!B5</f>
        <v xml:space="preserve"> МКОУ Алак СОШ лицей</v>
      </c>
      <c r="C13" s="587">
        <v>19791609.77319489</v>
      </c>
      <c r="D13" s="587">
        <v>11234628.536673076</v>
      </c>
      <c r="E13" s="587">
        <v>3709540.8000000003</v>
      </c>
      <c r="F13" s="587">
        <v>14944169.336673077</v>
      </c>
      <c r="G13" s="587"/>
      <c r="H13" s="587">
        <v>4513139.1396752689</v>
      </c>
      <c r="I13" s="588"/>
      <c r="J13" s="588"/>
      <c r="K13" s="585"/>
      <c r="L13" s="588">
        <v>334301.29684654158</v>
      </c>
      <c r="M13" s="587">
        <v>0</v>
      </c>
      <c r="N13" s="587">
        <v>0</v>
      </c>
      <c r="O13" s="587">
        <v>19791609.77319489</v>
      </c>
      <c r="P13" s="587">
        <v>19791609.77319489</v>
      </c>
      <c r="Q13" s="8"/>
      <c r="R13" s="256">
        <f>'[1]учительство  '!BF5</f>
        <v>0</v>
      </c>
      <c r="S13" s="7">
        <f>M13*0.60677385766</f>
        <v>0</v>
      </c>
      <c r="T13" s="7">
        <f>N13*0.59161</f>
        <v>0</v>
      </c>
      <c r="U13" s="7">
        <f>SUM(S13:T13)</f>
        <v>0</v>
      </c>
      <c r="V13" s="8"/>
      <c r="W13" s="8"/>
      <c r="X13" s="8"/>
      <c r="Y13" s="8"/>
      <c r="Z13" s="8"/>
      <c r="AA13" s="8"/>
    </row>
    <row r="14" spans="1:27" s="3" customFormat="1" ht="13.2">
      <c r="A14" s="589">
        <v>2</v>
      </c>
      <c r="B14" s="586" t="str">
        <f>'[1]учительство  '!B6</f>
        <v xml:space="preserve"> МКОУ Анди СОШ №1</v>
      </c>
      <c r="C14" s="587">
        <v>23565918.609045867</v>
      </c>
      <c r="D14" s="587">
        <v>13928506.854327725</v>
      </c>
      <c r="E14" s="587">
        <v>3890043.3600000003</v>
      </c>
      <c r="F14" s="587">
        <v>17818550.214327727</v>
      </c>
      <c r="G14" s="587"/>
      <c r="H14" s="587">
        <v>5381202.1647269735</v>
      </c>
      <c r="I14" s="588"/>
      <c r="J14" s="588"/>
      <c r="K14" s="585"/>
      <c r="L14" s="588">
        <v>366166.22999116918</v>
      </c>
      <c r="M14" s="587">
        <v>0</v>
      </c>
      <c r="N14" s="587">
        <v>0</v>
      </c>
      <c r="O14" s="587">
        <v>23565918.609045867</v>
      </c>
      <c r="P14" s="587">
        <v>23565918.609045867</v>
      </c>
      <c r="Q14" s="8"/>
      <c r="R14" s="256">
        <f>'[1]учительство  '!BF6</f>
        <v>0</v>
      </c>
      <c r="S14" s="7">
        <f t="shared" ref="S14:S43" si="0">M14*0.60677385766</f>
        <v>0</v>
      </c>
      <c r="T14" s="7">
        <f t="shared" ref="T14:T43" si="1">N14*0.59161</f>
        <v>0</v>
      </c>
      <c r="U14" s="7">
        <f t="shared" ref="U14:U43" si="2">SUM(S14:T14)</f>
        <v>0</v>
      </c>
      <c r="V14" s="8"/>
      <c r="W14" s="8"/>
      <c r="X14" s="8"/>
      <c r="Y14" s="8"/>
      <c r="Z14" s="8"/>
      <c r="AA14" s="8"/>
    </row>
    <row r="15" spans="1:27" s="3" customFormat="1" ht="13.2">
      <c r="A15" s="585">
        <v>3</v>
      </c>
      <c r="B15" s="586" t="str">
        <f>'[1]учительство  '!B7</f>
        <v xml:space="preserve"> МКОУ Анди СОШ №2 </v>
      </c>
      <c r="C15" s="587">
        <v>20775981.974877659</v>
      </c>
      <c r="D15" s="587">
        <v>12078193.982908571</v>
      </c>
      <c r="E15" s="587">
        <v>3628527.84</v>
      </c>
      <c r="F15" s="587">
        <v>15706721.822908571</v>
      </c>
      <c r="G15" s="587"/>
      <c r="H15" s="587">
        <v>4743429.9905183883</v>
      </c>
      <c r="I15" s="588"/>
      <c r="J15" s="588"/>
      <c r="K15" s="585"/>
      <c r="L15" s="588">
        <v>325830.16145069868</v>
      </c>
      <c r="M15" s="587">
        <v>0</v>
      </c>
      <c r="N15" s="587">
        <v>0</v>
      </c>
      <c r="O15" s="587">
        <v>20775981.974877659</v>
      </c>
      <c r="P15" s="587">
        <v>20775981.974877659</v>
      </c>
      <c r="Q15" s="8"/>
      <c r="R15" s="256">
        <f>'[1]учительство  '!BF7</f>
        <v>0</v>
      </c>
      <c r="S15" s="7">
        <f t="shared" si="0"/>
        <v>0</v>
      </c>
      <c r="T15" s="7">
        <f t="shared" si="1"/>
        <v>0</v>
      </c>
      <c r="U15" s="7">
        <f t="shared" si="2"/>
        <v>0</v>
      </c>
      <c r="V15" s="8"/>
      <c r="W15" s="8"/>
      <c r="X15" s="8"/>
      <c r="Y15" s="8"/>
      <c r="Z15" s="8"/>
      <c r="AA15" s="8"/>
    </row>
    <row r="16" spans="1:27" s="3" customFormat="1" ht="13.2">
      <c r="A16" s="589">
        <v>4</v>
      </c>
      <c r="B16" s="586" t="str">
        <f>'[1]учительство  '!B8</f>
        <v xml:space="preserve"> МКОУ Ансалта СОШ</v>
      </c>
      <c r="C16" s="587">
        <v>23141010.666269526</v>
      </c>
      <c r="D16" s="587">
        <v>13526450.275250053</v>
      </c>
      <c r="E16" s="587">
        <v>3936945.5999999996</v>
      </c>
      <c r="F16" s="587">
        <v>17463395.875250053</v>
      </c>
      <c r="G16" s="587"/>
      <c r="H16" s="587">
        <v>5273945.5543255154</v>
      </c>
      <c r="I16" s="588"/>
      <c r="J16" s="588"/>
      <c r="K16" s="585"/>
      <c r="L16" s="588">
        <v>403669.23669395706</v>
      </c>
      <c r="M16" s="587">
        <v>0</v>
      </c>
      <c r="N16" s="587">
        <v>0</v>
      </c>
      <c r="O16" s="587">
        <v>23141010.666269526</v>
      </c>
      <c r="P16" s="587">
        <v>23141010.666269526</v>
      </c>
      <c r="Q16" s="8"/>
      <c r="R16" s="256">
        <f>'[1]учительство  '!BF8</f>
        <v>0</v>
      </c>
      <c r="S16" s="7">
        <f t="shared" si="0"/>
        <v>0</v>
      </c>
      <c r="T16" s="7">
        <f t="shared" si="1"/>
        <v>0</v>
      </c>
      <c r="U16" s="7">
        <f t="shared" si="2"/>
        <v>0</v>
      </c>
      <c r="V16" s="8"/>
      <c r="W16" s="8"/>
      <c r="X16" s="8"/>
      <c r="Y16" s="8"/>
      <c r="Z16" s="8"/>
      <c r="AA16" s="8"/>
    </row>
    <row r="17" spans="1:27" s="3" customFormat="1" ht="13.2">
      <c r="A17" s="585">
        <v>5</v>
      </c>
      <c r="B17" s="586" t="str">
        <f>'[1]учительство  '!B9</f>
        <v xml:space="preserve"> МКОУ Ашали ООШ</v>
      </c>
      <c r="C17" s="587">
        <v>9418935.7619988639</v>
      </c>
      <c r="D17" s="587">
        <v>5022965.4436663957</v>
      </c>
      <c r="E17" s="587">
        <v>2092124.1600000001</v>
      </c>
      <c r="F17" s="587">
        <v>7115089.6036663959</v>
      </c>
      <c r="G17" s="587"/>
      <c r="H17" s="587">
        <v>2148757.0603072513</v>
      </c>
      <c r="I17" s="588"/>
      <c r="J17" s="588"/>
      <c r="K17" s="585"/>
      <c r="L17" s="588">
        <v>155089.09802521634</v>
      </c>
      <c r="M17" s="587">
        <v>0</v>
      </c>
      <c r="N17" s="587">
        <v>0</v>
      </c>
      <c r="O17" s="587">
        <v>9418935.7619988639</v>
      </c>
      <c r="P17" s="587">
        <v>9418935.7619988639</v>
      </c>
      <c r="Q17" s="8"/>
      <c r="R17" s="256">
        <f>'[1]учительство  '!BF9</f>
        <v>0</v>
      </c>
      <c r="S17" s="7">
        <f t="shared" si="0"/>
        <v>0</v>
      </c>
      <c r="T17" s="7">
        <f t="shared" si="1"/>
        <v>0</v>
      </c>
      <c r="U17" s="7">
        <f t="shared" si="2"/>
        <v>0</v>
      </c>
      <c r="V17" s="8"/>
      <c r="W17" s="8"/>
      <c r="X17" s="8"/>
      <c r="Y17" s="8"/>
      <c r="Z17" s="8"/>
      <c r="AA17" s="8"/>
    </row>
    <row r="18" spans="1:27" s="3" customFormat="1" ht="13.2">
      <c r="A18" s="589">
        <v>6</v>
      </c>
      <c r="B18" s="586" t="str">
        <f>'[1]учительство  '!B10</f>
        <v xml:space="preserve">МКОУ БСШ №1 </v>
      </c>
      <c r="C18" s="587">
        <v>28628206.832799781</v>
      </c>
      <c r="D18" s="587">
        <v>17543018.513012219</v>
      </c>
      <c r="E18" s="587">
        <v>4064860.8000000003</v>
      </c>
      <c r="F18" s="587">
        <v>21607879.31301222</v>
      </c>
      <c r="G18" s="587"/>
      <c r="H18" s="587">
        <v>6525579.5525296899</v>
      </c>
      <c r="I18" s="588"/>
      <c r="J18" s="588"/>
      <c r="K18" s="585"/>
      <c r="L18" s="588">
        <v>494747.96725787042</v>
      </c>
      <c r="M18" s="587">
        <v>0</v>
      </c>
      <c r="N18" s="587">
        <v>0</v>
      </c>
      <c r="O18" s="587">
        <v>28628206.832799781</v>
      </c>
      <c r="P18" s="587">
        <v>28628206.832799781</v>
      </c>
      <c r="Q18" s="8"/>
      <c r="R18" s="256">
        <f>'[1]учительство  '!BF10</f>
        <v>0</v>
      </c>
      <c r="S18" s="7">
        <f t="shared" si="0"/>
        <v>0</v>
      </c>
      <c r="T18" s="7">
        <f t="shared" si="1"/>
        <v>0</v>
      </c>
      <c r="U18" s="7">
        <f t="shared" si="2"/>
        <v>0</v>
      </c>
      <c r="V18" s="8"/>
      <c r="W18" s="8"/>
      <c r="X18" s="8"/>
      <c r="Y18" s="8"/>
      <c r="Z18" s="8"/>
      <c r="AA18" s="8"/>
    </row>
    <row r="19" spans="1:27" s="3" customFormat="1" ht="13.2">
      <c r="A19" s="585">
        <v>7</v>
      </c>
      <c r="B19" s="586" t="str">
        <f>'[1]учительство  '!B11</f>
        <v xml:space="preserve"> МКОУ БСШ №2</v>
      </c>
      <c r="C19" s="587">
        <v>26359021.110461596</v>
      </c>
      <c r="D19" s="587">
        <v>16438446.466946654</v>
      </c>
      <c r="E19" s="587">
        <v>3453710.4000000004</v>
      </c>
      <c r="F19" s="587">
        <v>19892156.866946653</v>
      </c>
      <c r="G19" s="587"/>
      <c r="H19" s="587">
        <v>6007431.3738178881</v>
      </c>
      <c r="I19" s="588"/>
      <c r="J19" s="588"/>
      <c r="K19" s="585"/>
      <c r="L19" s="588">
        <v>459432.86969705526</v>
      </c>
      <c r="M19" s="587">
        <v>0</v>
      </c>
      <c r="N19" s="587">
        <v>0</v>
      </c>
      <c r="O19" s="587">
        <v>26359021.110461596</v>
      </c>
      <c r="P19" s="587">
        <v>26359021.110461596</v>
      </c>
      <c r="Q19" s="8"/>
      <c r="R19" s="256">
        <f>'[1]учительство  '!BF11</f>
        <v>0</v>
      </c>
      <c r="S19" s="7">
        <f t="shared" si="0"/>
        <v>0</v>
      </c>
      <c r="T19" s="7">
        <f t="shared" si="1"/>
        <v>0</v>
      </c>
      <c r="U19" s="7">
        <f t="shared" si="2"/>
        <v>0</v>
      </c>
      <c r="V19" s="8"/>
      <c r="W19" s="8"/>
      <c r="X19" s="8"/>
      <c r="Y19" s="8"/>
      <c r="Z19" s="8"/>
      <c r="AA19" s="8"/>
    </row>
    <row r="20" spans="1:27" s="3" customFormat="1" ht="13.2">
      <c r="A20" s="589">
        <v>8</v>
      </c>
      <c r="B20" s="586" t="str">
        <f>'[1]учительство  '!B12</f>
        <v xml:space="preserve">МКОУ БСШ №3 </v>
      </c>
      <c r="C20" s="587">
        <v>12466505.467127731</v>
      </c>
      <c r="D20" s="587">
        <v>6797308.4111872176</v>
      </c>
      <c r="E20" s="587">
        <v>2600942.4000000004</v>
      </c>
      <c r="F20" s="587">
        <v>9398250.8111872189</v>
      </c>
      <c r="G20" s="587"/>
      <c r="H20" s="587">
        <v>2838271.7449785401</v>
      </c>
      <c r="I20" s="588"/>
      <c r="J20" s="588"/>
      <c r="K20" s="585"/>
      <c r="L20" s="588">
        <v>229982.91096197302</v>
      </c>
      <c r="M20" s="587">
        <v>0</v>
      </c>
      <c r="N20" s="587">
        <v>0</v>
      </c>
      <c r="O20" s="587">
        <v>12466505.467127731</v>
      </c>
      <c r="P20" s="587">
        <v>12466505.467127731</v>
      </c>
      <c r="Q20" s="8"/>
      <c r="R20" s="256">
        <f>'[1]учительство  '!BF12</f>
        <v>0</v>
      </c>
      <c r="S20" s="7">
        <f t="shared" si="0"/>
        <v>0</v>
      </c>
      <c r="T20" s="7">
        <f t="shared" si="1"/>
        <v>0</v>
      </c>
      <c r="U20" s="7">
        <f t="shared" si="2"/>
        <v>0</v>
      </c>
      <c r="V20" s="8"/>
      <c r="W20" s="8"/>
      <c r="X20" s="8"/>
      <c r="Y20" s="8"/>
      <c r="Z20" s="8"/>
      <c r="AA20" s="8"/>
    </row>
    <row r="21" spans="1:27" s="3" customFormat="1" ht="13.2">
      <c r="A21" s="585">
        <v>9</v>
      </c>
      <c r="B21" s="586" t="str">
        <f>'[1]учительство  '!B13</f>
        <v xml:space="preserve">МКОУ Гагатли СОШ </v>
      </c>
      <c r="C21" s="587">
        <v>19720940.970348012</v>
      </c>
      <c r="D21" s="587">
        <v>12245393.958453637</v>
      </c>
      <c r="E21" s="587">
        <v>2664189.3600000003</v>
      </c>
      <c r="F21" s="587">
        <v>14909583.318453636</v>
      </c>
      <c r="G21" s="587"/>
      <c r="H21" s="587">
        <v>4502694.1621729983</v>
      </c>
      <c r="I21" s="588"/>
      <c r="J21" s="588"/>
      <c r="K21" s="585"/>
      <c r="L21" s="588">
        <v>308663.4897213747</v>
      </c>
      <c r="M21" s="587">
        <v>0</v>
      </c>
      <c r="N21" s="587">
        <v>0</v>
      </c>
      <c r="O21" s="587">
        <v>19720940.970348012</v>
      </c>
      <c r="P21" s="587">
        <v>19720940.970348012</v>
      </c>
      <c r="Q21" s="8"/>
      <c r="R21" s="256">
        <f>'[1]учительство  '!BF13</f>
        <v>0</v>
      </c>
      <c r="S21" s="7">
        <f t="shared" si="0"/>
        <v>0</v>
      </c>
      <c r="T21" s="7">
        <f t="shared" si="1"/>
        <v>0</v>
      </c>
      <c r="U21" s="7">
        <f t="shared" si="2"/>
        <v>0</v>
      </c>
      <c r="V21" s="8"/>
      <c r="W21" s="8"/>
      <c r="X21" s="8"/>
      <c r="Y21" s="8"/>
      <c r="Z21" s="8"/>
      <c r="AA21" s="8"/>
    </row>
    <row r="22" spans="1:27" s="3" customFormat="1" ht="13.2">
      <c r="A22" s="589">
        <v>10</v>
      </c>
      <c r="B22" s="586" t="str">
        <f>'[1]учительство  '!B14</f>
        <v xml:space="preserve"> МКОУ Годобери СОШ  </v>
      </c>
      <c r="C22" s="587">
        <v>25516293.640495095</v>
      </c>
      <c r="D22" s="587">
        <v>14113599.204849999</v>
      </c>
      <c r="E22" s="587">
        <v>5164931.5200000005</v>
      </c>
      <c r="F22" s="587">
        <v>19278530.724849999</v>
      </c>
      <c r="G22" s="587"/>
      <c r="H22" s="587">
        <v>5822116.2789046988</v>
      </c>
      <c r="I22" s="588"/>
      <c r="J22" s="588"/>
      <c r="K22" s="585"/>
      <c r="L22" s="588">
        <v>415646.63674039714</v>
      </c>
      <c r="M22" s="587">
        <v>0</v>
      </c>
      <c r="N22" s="587">
        <v>0</v>
      </c>
      <c r="O22" s="587">
        <v>25516293.640495095</v>
      </c>
      <c r="P22" s="587">
        <v>25516293.640495095</v>
      </c>
      <c r="Q22" s="8"/>
      <c r="R22" s="256">
        <f>'[1]учительство  '!BF14</f>
        <v>0</v>
      </c>
      <c r="S22" s="7">
        <f t="shared" si="0"/>
        <v>0</v>
      </c>
      <c r="T22" s="7">
        <f t="shared" si="1"/>
        <v>0</v>
      </c>
      <c r="U22" s="7">
        <f t="shared" si="2"/>
        <v>0</v>
      </c>
      <c r="V22" s="8"/>
      <c r="W22" s="8"/>
      <c r="X22" s="8"/>
      <c r="Y22" s="8"/>
      <c r="Z22" s="8"/>
      <c r="AA22" s="8"/>
    </row>
    <row r="23" spans="1:27" s="3" customFormat="1" ht="13.2">
      <c r="A23" s="585">
        <v>11</v>
      </c>
      <c r="B23" s="586" t="str">
        <f>'[1]учительство  '!B15</f>
        <v xml:space="preserve"> МКОУ Зило СОШ  </v>
      </c>
      <c r="C23" s="587">
        <v>13244090.243070012</v>
      </c>
      <c r="D23" s="587">
        <v>7013223.3676205818</v>
      </c>
      <c r="E23" s="587">
        <v>2991083.7600000002</v>
      </c>
      <c r="F23" s="587">
        <v>10004307.127620582</v>
      </c>
      <c r="G23" s="587"/>
      <c r="H23" s="587">
        <v>3021300.7525414159</v>
      </c>
      <c r="I23" s="588"/>
      <c r="J23" s="588"/>
      <c r="K23" s="585"/>
      <c r="L23" s="588">
        <v>218482.36290801415</v>
      </c>
      <c r="M23" s="587">
        <v>0</v>
      </c>
      <c r="N23" s="587">
        <v>0</v>
      </c>
      <c r="O23" s="587">
        <v>13244090.243070012</v>
      </c>
      <c r="P23" s="587">
        <v>13244090.243070012</v>
      </c>
      <c r="Q23" s="8"/>
      <c r="R23" s="256">
        <f>'[1]учительство  '!BF15</f>
        <v>0</v>
      </c>
      <c r="S23" s="7">
        <f t="shared" si="0"/>
        <v>0</v>
      </c>
      <c r="T23" s="7">
        <f t="shared" si="1"/>
        <v>0</v>
      </c>
      <c r="U23" s="7">
        <f t="shared" si="2"/>
        <v>0</v>
      </c>
      <c r="V23" s="8"/>
      <c r="W23" s="8"/>
      <c r="X23" s="8"/>
      <c r="Y23" s="8"/>
      <c r="Z23" s="8"/>
      <c r="AA23" s="8"/>
    </row>
    <row r="24" spans="1:27" s="3" customFormat="1" ht="13.2">
      <c r="A24" s="589">
        <v>12</v>
      </c>
      <c r="B24" s="586" t="str">
        <f>'[1]учительство  '!B16</f>
        <v xml:space="preserve"> МКОУ Кванхидатли ООШ  </v>
      </c>
      <c r="C24" s="587">
        <v>7681861.9830211392</v>
      </c>
      <c r="D24" s="587">
        <v>4095252.848927476</v>
      </c>
      <c r="E24" s="587">
        <v>1691323.2000000002</v>
      </c>
      <c r="F24" s="587">
        <v>5786576.0489274766</v>
      </c>
      <c r="G24" s="587"/>
      <c r="H24" s="587">
        <v>1747545.9667760981</v>
      </c>
      <c r="I24" s="588"/>
      <c r="J24" s="588"/>
      <c r="K24" s="585"/>
      <c r="L24" s="588">
        <v>147739.96731756459</v>
      </c>
      <c r="M24" s="587">
        <v>0</v>
      </c>
      <c r="N24" s="587">
        <v>0</v>
      </c>
      <c r="O24" s="587">
        <v>7681861.9830211392</v>
      </c>
      <c r="P24" s="587">
        <v>7681861.9830211392</v>
      </c>
      <c r="Q24" s="8"/>
      <c r="R24" s="256">
        <f>'[1]учительство  '!BF16</f>
        <v>0</v>
      </c>
      <c r="S24" s="7">
        <f t="shared" si="0"/>
        <v>0</v>
      </c>
      <c r="T24" s="7">
        <f t="shared" si="1"/>
        <v>0</v>
      </c>
      <c r="U24" s="7">
        <f t="shared" si="2"/>
        <v>0</v>
      </c>
      <c r="V24" s="8"/>
      <c r="W24" s="8"/>
      <c r="X24" s="8"/>
      <c r="Y24" s="8"/>
      <c r="Z24" s="8"/>
      <c r="AA24" s="8"/>
    </row>
    <row r="25" spans="1:27" s="3" customFormat="1" ht="13.2">
      <c r="A25" s="585">
        <v>13</v>
      </c>
      <c r="B25" s="586" t="str">
        <f>'[1]учительство  '!B17</f>
        <v xml:space="preserve"> МКОУ Миарсо СОШ  </v>
      </c>
      <c r="C25" s="587">
        <v>13491736.217361739</v>
      </c>
      <c r="D25" s="587">
        <v>7176924.0738561051</v>
      </c>
      <c r="E25" s="587">
        <v>2990373.1199999996</v>
      </c>
      <c r="F25" s="587">
        <v>10167297.193856105</v>
      </c>
      <c r="G25" s="587"/>
      <c r="H25" s="587">
        <v>3070523.7525445437</v>
      </c>
      <c r="I25" s="588"/>
      <c r="J25" s="588"/>
      <c r="K25" s="585"/>
      <c r="L25" s="588">
        <v>253915.27096108941</v>
      </c>
      <c r="M25" s="587">
        <v>0</v>
      </c>
      <c r="N25" s="587">
        <v>0</v>
      </c>
      <c r="O25" s="587">
        <v>13491736.217361739</v>
      </c>
      <c r="P25" s="587">
        <v>13491736.217361739</v>
      </c>
      <c r="Q25" s="8"/>
      <c r="R25" s="256">
        <f>'[1]учительство  '!BF17</f>
        <v>0</v>
      </c>
      <c r="S25" s="7">
        <f t="shared" si="0"/>
        <v>0</v>
      </c>
      <c r="T25" s="7">
        <f t="shared" si="1"/>
        <v>0</v>
      </c>
      <c r="U25" s="7">
        <f t="shared" si="2"/>
        <v>0</v>
      </c>
      <c r="V25" s="8"/>
      <c r="W25" s="8"/>
      <c r="X25" s="8"/>
      <c r="Y25" s="8"/>
      <c r="Z25" s="8"/>
      <c r="AA25" s="8"/>
    </row>
    <row r="26" spans="1:27" s="3" customFormat="1" ht="13.2">
      <c r="A26" s="589">
        <v>14</v>
      </c>
      <c r="B26" s="586" t="str">
        <f>'[1]учительство  '!B18</f>
        <v xml:space="preserve"> МКОУ Муни СОШ  </v>
      </c>
      <c r="C26" s="587">
        <v>21477355.709609915</v>
      </c>
      <c r="D26" s="587">
        <v>13185489.053785244</v>
      </c>
      <c r="E26" s="587">
        <v>3027326.4000000004</v>
      </c>
      <c r="F26" s="587">
        <v>16212815.453785244</v>
      </c>
      <c r="G26" s="587"/>
      <c r="H26" s="587">
        <v>4896270.2670431435</v>
      </c>
      <c r="I26" s="588"/>
      <c r="J26" s="588"/>
      <c r="K26" s="585"/>
      <c r="L26" s="588">
        <v>368269.98878152744</v>
      </c>
      <c r="M26" s="587">
        <v>0</v>
      </c>
      <c r="N26" s="587">
        <v>0</v>
      </c>
      <c r="O26" s="587">
        <v>21477355.709609915</v>
      </c>
      <c r="P26" s="587">
        <v>21477355.709609915</v>
      </c>
      <c r="Q26" s="8"/>
      <c r="R26" s="256">
        <f>'[1]учительство  '!BF18</f>
        <v>0</v>
      </c>
      <c r="S26" s="7">
        <f t="shared" si="0"/>
        <v>0</v>
      </c>
      <c r="T26" s="7">
        <f t="shared" si="1"/>
        <v>0</v>
      </c>
      <c r="U26" s="7">
        <f t="shared" si="2"/>
        <v>0</v>
      </c>
      <c r="V26" s="8"/>
      <c r="W26" s="8"/>
      <c r="X26" s="8"/>
      <c r="Y26" s="8"/>
      <c r="Z26" s="8"/>
      <c r="AA26" s="8"/>
    </row>
    <row r="27" spans="1:27" s="3" customFormat="1" ht="13.2">
      <c r="A27" s="585">
        <v>15</v>
      </c>
      <c r="B27" s="586" t="str">
        <f>'[1]учительство  '!B19</f>
        <v xml:space="preserve"> МКОУ Ортоколо СОШ  </v>
      </c>
      <c r="C27" s="587">
        <v>11835918.233813984</v>
      </c>
      <c r="D27" s="587">
        <v>6240654.4078452419</v>
      </c>
      <c r="E27" s="587">
        <v>2679112.8000000007</v>
      </c>
      <c r="F27" s="587">
        <v>8919767.2078452427</v>
      </c>
      <c r="G27" s="587"/>
      <c r="H27" s="587">
        <v>2693769.6967692631</v>
      </c>
      <c r="I27" s="588"/>
      <c r="J27" s="588"/>
      <c r="K27" s="585"/>
      <c r="L27" s="588">
        <v>222381.32919947823</v>
      </c>
      <c r="M27" s="587">
        <v>0</v>
      </c>
      <c r="N27" s="587">
        <v>0</v>
      </c>
      <c r="O27" s="587">
        <v>11835918.233813984</v>
      </c>
      <c r="P27" s="587">
        <v>11835918.233813984</v>
      </c>
      <c r="Q27" s="8"/>
      <c r="R27" s="256">
        <f>'[1]учительство  '!BF19</f>
        <v>0</v>
      </c>
      <c r="S27" s="7">
        <f t="shared" si="0"/>
        <v>0</v>
      </c>
      <c r="T27" s="7">
        <f t="shared" si="1"/>
        <v>0</v>
      </c>
      <c r="U27" s="7">
        <f t="shared" si="2"/>
        <v>0</v>
      </c>
      <c r="V27" s="8"/>
      <c r="W27" s="8"/>
      <c r="X27" s="8"/>
      <c r="Y27" s="8"/>
      <c r="Z27" s="8"/>
      <c r="AA27" s="8"/>
    </row>
    <row r="28" spans="1:27" s="3" customFormat="1" ht="13.2">
      <c r="A28" s="589">
        <v>16</v>
      </c>
      <c r="B28" s="586" t="str">
        <f>'[1]учительство  '!B20</f>
        <v xml:space="preserve"> МКОУ Рахата СОШ  </v>
      </c>
      <c r="C28" s="587">
        <v>19849443.127371747</v>
      </c>
      <c r="D28" s="587">
        <v>12121474.33845385</v>
      </c>
      <c r="E28" s="587">
        <v>2856772.8000000007</v>
      </c>
      <c r="F28" s="587">
        <v>14978247.138453851</v>
      </c>
      <c r="G28" s="587"/>
      <c r="H28" s="587">
        <v>4523430.635813063</v>
      </c>
      <c r="I28" s="588"/>
      <c r="J28" s="588"/>
      <c r="K28" s="585"/>
      <c r="L28" s="588">
        <v>347765.35310483491</v>
      </c>
      <c r="M28" s="587">
        <v>0</v>
      </c>
      <c r="N28" s="587">
        <v>0</v>
      </c>
      <c r="O28" s="587">
        <v>19849443.127371747</v>
      </c>
      <c r="P28" s="587">
        <v>19849443.127371747</v>
      </c>
      <c r="Q28" s="8"/>
      <c r="R28" s="256">
        <f>'[1]учительство  '!BF20</f>
        <v>0</v>
      </c>
      <c r="S28" s="7">
        <f t="shared" si="0"/>
        <v>0</v>
      </c>
      <c r="T28" s="7">
        <f t="shared" si="1"/>
        <v>0</v>
      </c>
      <c r="U28" s="7">
        <f t="shared" si="2"/>
        <v>0</v>
      </c>
      <c r="V28" s="8"/>
      <c r="W28" s="264" t="s">
        <v>9</v>
      </c>
      <c r="X28" s="8"/>
      <c r="Y28" s="8"/>
      <c r="Z28" s="8"/>
      <c r="AA28" s="8"/>
    </row>
    <row r="29" spans="1:27" s="3" customFormat="1" ht="13.2">
      <c r="A29" s="585">
        <v>17</v>
      </c>
      <c r="B29" s="586" t="str">
        <f>'[1]учительство  '!B21</f>
        <v xml:space="preserve"> МКОУ Риквани СОШ  </v>
      </c>
      <c r="C29" s="587">
        <v>10139746.015318468</v>
      </c>
      <c r="D29" s="587">
        <v>5318055.1510800989</v>
      </c>
      <c r="E29" s="587">
        <v>2337294.96</v>
      </c>
      <c r="F29" s="587">
        <v>7655350.1110800989</v>
      </c>
      <c r="G29" s="587"/>
      <c r="H29" s="587">
        <v>2311915.7335461895</v>
      </c>
      <c r="I29" s="588"/>
      <c r="J29" s="588"/>
      <c r="K29" s="585"/>
      <c r="L29" s="588">
        <v>172480.17069217857</v>
      </c>
      <c r="M29" s="587">
        <v>0</v>
      </c>
      <c r="N29" s="587">
        <v>0</v>
      </c>
      <c r="O29" s="587">
        <v>10139746.015318468</v>
      </c>
      <c r="P29" s="587">
        <v>10139746.015318468</v>
      </c>
      <c r="Q29" s="8"/>
      <c r="R29" s="256">
        <f>'[1]учительство  '!BF21</f>
        <v>0</v>
      </c>
      <c r="S29" s="7">
        <f t="shared" si="0"/>
        <v>0</v>
      </c>
      <c r="T29" s="7">
        <f t="shared" si="1"/>
        <v>0</v>
      </c>
      <c r="U29" s="7">
        <f t="shared" si="2"/>
        <v>0</v>
      </c>
      <c r="V29" s="8"/>
      <c r="W29" s="8"/>
      <c r="X29" s="8"/>
      <c r="Y29" s="8"/>
      <c r="Z29" s="8"/>
      <c r="AA29" s="8"/>
    </row>
    <row r="30" spans="1:27" s="3" customFormat="1" ht="13.2">
      <c r="A30" s="589">
        <v>18</v>
      </c>
      <c r="B30" s="586" t="str">
        <f>'[1]учительство  '!B22</f>
        <v xml:space="preserve"> МКОУ Тандо СОШ  </v>
      </c>
      <c r="C30" s="587">
        <v>10754924.869349159</v>
      </c>
      <c r="D30" s="587">
        <v>6223747.2341366531</v>
      </c>
      <c r="E30" s="587">
        <v>1890302.4000000001</v>
      </c>
      <c r="F30" s="587">
        <v>8114049.6341366535</v>
      </c>
      <c r="G30" s="587"/>
      <c r="H30" s="587">
        <v>2450442.9895092691</v>
      </c>
      <c r="I30" s="588"/>
      <c r="J30" s="588"/>
      <c r="K30" s="585"/>
      <c r="L30" s="588">
        <v>190432.24570323635</v>
      </c>
      <c r="M30" s="587">
        <v>0</v>
      </c>
      <c r="N30" s="587">
        <v>0</v>
      </c>
      <c r="O30" s="587">
        <v>10754924.869349159</v>
      </c>
      <c r="P30" s="587">
        <v>10754924.869349159</v>
      </c>
      <c r="Q30" s="8"/>
      <c r="R30" s="256">
        <f>'[1]учительство  '!BF22</f>
        <v>0</v>
      </c>
      <c r="S30" s="7">
        <f t="shared" si="0"/>
        <v>0</v>
      </c>
      <c r="T30" s="7">
        <f t="shared" si="1"/>
        <v>0</v>
      </c>
      <c r="U30" s="7">
        <f t="shared" si="2"/>
        <v>0</v>
      </c>
      <c r="V30" s="8"/>
      <c r="W30" s="8"/>
      <c r="X30" s="8"/>
      <c r="Y30" s="8"/>
      <c r="Z30" s="8"/>
      <c r="AA30" s="8"/>
    </row>
    <row r="31" spans="1:27" s="3" customFormat="1" ht="13.2">
      <c r="A31" s="585">
        <v>19</v>
      </c>
      <c r="B31" s="586" t="str">
        <f>'[1]учительство  '!B23</f>
        <v xml:space="preserve"> МКОУ Тасута ООШ  </v>
      </c>
      <c r="C31" s="587">
        <v>7814802.0960825561</v>
      </c>
      <c r="D31" s="587">
        <v>4690589.5609243652</v>
      </c>
      <c r="E31" s="587">
        <v>1209509.28</v>
      </c>
      <c r="F31" s="587">
        <v>5900098.8409243654</v>
      </c>
      <c r="G31" s="587"/>
      <c r="H31" s="587">
        <v>1781829.8499591583</v>
      </c>
      <c r="I31" s="588"/>
      <c r="J31" s="588"/>
      <c r="K31" s="585"/>
      <c r="L31" s="588">
        <v>132873.40519903234</v>
      </c>
      <c r="M31" s="587">
        <v>0</v>
      </c>
      <c r="N31" s="587">
        <v>0</v>
      </c>
      <c r="O31" s="587">
        <v>7814802.0960825561</v>
      </c>
      <c r="P31" s="587">
        <v>7814802.0960825561</v>
      </c>
      <c r="Q31" s="8"/>
      <c r="R31" s="256">
        <f>'[1]учительство  '!BF23</f>
        <v>0</v>
      </c>
      <c r="S31" s="7">
        <f t="shared" si="0"/>
        <v>0</v>
      </c>
      <c r="T31" s="7">
        <f t="shared" si="1"/>
        <v>0</v>
      </c>
      <c r="U31" s="7">
        <f t="shared" si="2"/>
        <v>0</v>
      </c>
      <c r="V31" s="8"/>
      <c r="W31" s="8"/>
      <c r="X31" s="8"/>
      <c r="Y31" s="8"/>
      <c r="Z31" s="8"/>
      <c r="AA31" s="8"/>
    </row>
    <row r="32" spans="1:27" s="3" customFormat="1" ht="13.2">
      <c r="A32" s="589">
        <v>20</v>
      </c>
      <c r="B32" s="586" t="str">
        <f>'[1]учительство  '!B24</f>
        <v xml:space="preserve"> МКОУ Тлох СОШ  </v>
      </c>
      <c r="C32" s="587">
        <v>25153492.873971209</v>
      </c>
      <c r="D32" s="587">
        <v>15466252.972549655</v>
      </c>
      <c r="E32" s="587">
        <v>3524774.4000000004</v>
      </c>
      <c r="F32" s="587">
        <v>18991027.372549653</v>
      </c>
      <c r="G32" s="587"/>
      <c r="H32" s="587">
        <v>5735290.2665099958</v>
      </c>
      <c r="I32" s="588"/>
      <c r="J32" s="588"/>
      <c r="K32" s="585"/>
      <c r="L32" s="588">
        <v>427175.23491156078</v>
      </c>
      <c r="M32" s="587">
        <v>0</v>
      </c>
      <c r="N32" s="587">
        <v>0</v>
      </c>
      <c r="O32" s="587">
        <v>25153492.873971209</v>
      </c>
      <c r="P32" s="587">
        <v>25153492.873971209</v>
      </c>
      <c r="Q32" s="8"/>
      <c r="R32" s="256">
        <f>'[1]учительство  '!BF24</f>
        <v>0</v>
      </c>
      <c r="S32" s="7">
        <f t="shared" si="0"/>
        <v>0</v>
      </c>
      <c r="T32" s="7">
        <f t="shared" si="1"/>
        <v>0</v>
      </c>
      <c r="U32" s="7">
        <f t="shared" si="2"/>
        <v>0</v>
      </c>
      <c r="V32" s="8"/>
      <c r="W32" s="8"/>
      <c r="X32" s="8"/>
      <c r="Y32" s="8"/>
      <c r="Z32" s="8"/>
      <c r="AA32" s="8"/>
    </row>
    <row r="33" spans="1:27" s="3" customFormat="1" ht="13.2">
      <c r="A33" s="585">
        <v>21</v>
      </c>
      <c r="B33" s="586" t="str">
        <f>'[1]учительство  '!B25</f>
        <v xml:space="preserve"> МКОУ Хелетури СОШ  </v>
      </c>
      <c r="C33" s="587">
        <v>11513564.922304815</v>
      </c>
      <c r="D33" s="587">
        <v>6060181.300565022</v>
      </c>
      <c r="E33" s="587">
        <v>2631499.9200000009</v>
      </c>
      <c r="F33" s="587">
        <v>8691681.2205650229</v>
      </c>
      <c r="G33" s="587"/>
      <c r="H33" s="587">
        <v>2624887.7286106367</v>
      </c>
      <c r="I33" s="588"/>
      <c r="J33" s="588"/>
      <c r="K33" s="585"/>
      <c r="L33" s="588">
        <v>196995.97312915436</v>
      </c>
      <c r="M33" s="587">
        <v>0</v>
      </c>
      <c r="N33" s="587">
        <v>0</v>
      </c>
      <c r="O33" s="587">
        <v>11513564.922304815</v>
      </c>
      <c r="P33" s="587">
        <v>11513564.922304815</v>
      </c>
      <c r="Q33" s="8"/>
      <c r="R33" s="256">
        <f>'[1]учительство  '!BF25</f>
        <v>0</v>
      </c>
      <c r="S33" s="7">
        <f t="shared" si="0"/>
        <v>0</v>
      </c>
      <c r="T33" s="7">
        <f t="shared" si="1"/>
        <v>0</v>
      </c>
      <c r="U33" s="7">
        <f t="shared" si="2"/>
        <v>0</v>
      </c>
      <c r="V33" s="8"/>
      <c r="W33" s="8"/>
      <c r="X33" s="8"/>
      <c r="Y33" s="8"/>
      <c r="Z33" s="8"/>
      <c r="AA33" s="8"/>
    </row>
    <row r="34" spans="1:27" s="3" customFormat="1" ht="13.2">
      <c r="A34" s="589">
        <v>22</v>
      </c>
      <c r="B34" s="586" t="str">
        <f>'[1]учительство  '!B26</f>
        <v xml:space="preserve"> МКОУ Чанко СОШ  </v>
      </c>
      <c r="C34" s="587">
        <v>11224926.803332211</v>
      </c>
      <c r="D34" s="587">
        <v>6749301.7649966842</v>
      </c>
      <c r="E34" s="587">
        <v>1732540.3200000003</v>
      </c>
      <c r="F34" s="587">
        <v>8481842.0849966854</v>
      </c>
      <c r="G34" s="587"/>
      <c r="H34" s="587">
        <v>2561516.3096689992</v>
      </c>
      <c r="I34" s="588"/>
      <c r="J34" s="588"/>
      <c r="K34" s="585"/>
      <c r="L34" s="588">
        <v>181568.40866652655</v>
      </c>
      <c r="M34" s="587">
        <v>0</v>
      </c>
      <c r="N34" s="587">
        <v>0</v>
      </c>
      <c r="O34" s="587">
        <v>11224926.803332211</v>
      </c>
      <c r="P34" s="587">
        <v>11224926.803332211</v>
      </c>
      <c r="Q34" s="8"/>
      <c r="R34" s="256">
        <f>'[1]учительство  '!BF26</f>
        <v>0</v>
      </c>
      <c r="S34" s="7">
        <f t="shared" si="0"/>
        <v>0</v>
      </c>
      <c r="T34" s="7">
        <f t="shared" si="1"/>
        <v>0</v>
      </c>
      <c r="U34" s="7">
        <f t="shared" si="2"/>
        <v>0</v>
      </c>
      <c r="V34" s="8"/>
      <c r="W34" s="8"/>
      <c r="X34" s="8"/>
      <c r="Y34" s="8"/>
      <c r="Z34" s="8"/>
      <c r="AA34" s="8"/>
    </row>
    <row r="35" spans="1:27" s="3" customFormat="1" ht="13.2">
      <c r="A35" s="585">
        <v>23</v>
      </c>
      <c r="B35" s="586" t="str">
        <f>'[1]учительство  '!B27</f>
        <v xml:space="preserve"> МКОУ Шодрода СОШ  </v>
      </c>
      <c r="C35" s="587">
        <v>10507717.356094271</v>
      </c>
      <c r="D35" s="587">
        <v>6108821.6088232668</v>
      </c>
      <c r="E35" s="587">
        <v>1819238.4000000001</v>
      </c>
      <c r="F35" s="587">
        <v>7928060.0088232672</v>
      </c>
      <c r="G35" s="587"/>
      <c r="H35" s="587">
        <v>2394274.1226646267</v>
      </c>
      <c r="I35" s="588"/>
      <c r="J35" s="588"/>
      <c r="K35" s="585"/>
      <c r="L35" s="588">
        <v>185383.22460637635</v>
      </c>
      <c r="M35" s="587">
        <v>0</v>
      </c>
      <c r="N35" s="587">
        <v>0</v>
      </c>
      <c r="O35" s="587">
        <v>10507717.356094271</v>
      </c>
      <c r="P35" s="587">
        <v>10507717.356094271</v>
      </c>
      <c r="Q35" s="8"/>
      <c r="R35" s="256">
        <f>'[1]учительство  '!BF27</f>
        <v>0</v>
      </c>
      <c r="S35" s="7">
        <f t="shared" si="0"/>
        <v>0</v>
      </c>
      <c r="T35" s="7">
        <f t="shared" si="1"/>
        <v>0</v>
      </c>
      <c r="U35" s="7">
        <f t="shared" si="2"/>
        <v>0</v>
      </c>
      <c r="V35" s="8"/>
      <c r="W35" s="8"/>
      <c r="X35" s="8"/>
      <c r="Y35" s="8"/>
      <c r="Z35" s="8"/>
      <c r="AA35" s="8"/>
    </row>
    <row r="36" spans="1:27" s="3" customFormat="1" ht="13.2">
      <c r="A36" s="589">
        <v>24</v>
      </c>
      <c r="B36" s="586" t="str">
        <f>'[1]учительство  '!B28</f>
        <v xml:space="preserve"> МКОУ Инхело ООШ  </v>
      </c>
      <c r="C36" s="587">
        <v>11305384.458248159</v>
      </c>
      <c r="D36" s="587">
        <v>6373160.1471123137</v>
      </c>
      <c r="E36" s="587">
        <v>2146132.7999999998</v>
      </c>
      <c r="F36" s="587">
        <v>8519292.9471123144</v>
      </c>
      <c r="G36" s="587"/>
      <c r="H36" s="587">
        <v>2572826.4700279189</v>
      </c>
      <c r="I36" s="588"/>
      <c r="J36" s="588"/>
      <c r="K36" s="585"/>
      <c r="L36" s="588">
        <v>213265.04110792544</v>
      </c>
      <c r="M36" s="587">
        <v>0</v>
      </c>
      <c r="N36" s="587">
        <v>0</v>
      </c>
      <c r="O36" s="587">
        <v>11305384.458248159</v>
      </c>
      <c r="P36" s="587">
        <v>11305384.458248159</v>
      </c>
      <c r="Q36" s="8"/>
      <c r="R36" s="256">
        <f>'[1]учительство  '!BF28</f>
        <v>0</v>
      </c>
      <c r="S36" s="7">
        <f t="shared" si="0"/>
        <v>0</v>
      </c>
      <c r="T36" s="7">
        <f t="shared" si="1"/>
        <v>0</v>
      </c>
      <c r="U36" s="7">
        <f t="shared" si="2"/>
        <v>0</v>
      </c>
      <c r="V36" s="8"/>
      <c r="W36" s="8"/>
      <c r="X36" s="8"/>
      <c r="Y36" s="8"/>
      <c r="Z36" s="8"/>
      <c r="AA36" s="8"/>
    </row>
    <row r="37" spans="1:27" s="3" customFormat="1" ht="13.2">
      <c r="A37" s="585">
        <v>25</v>
      </c>
      <c r="B37" s="586" t="str">
        <f>'[1]учительство  '!B29</f>
        <v xml:space="preserve"> МКОУ Кижани ООШ  </v>
      </c>
      <c r="C37" s="587">
        <v>7876571.335386782</v>
      </c>
      <c r="D37" s="587">
        <v>4179897.9796780446</v>
      </c>
      <c r="E37" s="587">
        <v>1765229.7600000005</v>
      </c>
      <c r="F37" s="587">
        <v>5945127.7396780448</v>
      </c>
      <c r="G37" s="587"/>
      <c r="H37" s="587">
        <v>1795428.5773827697</v>
      </c>
      <c r="I37" s="588"/>
      <c r="J37" s="588"/>
      <c r="K37" s="585"/>
      <c r="L37" s="588">
        <v>136015.01832596745</v>
      </c>
      <c r="M37" s="587">
        <v>0</v>
      </c>
      <c r="N37" s="587">
        <v>0</v>
      </c>
      <c r="O37" s="587">
        <v>7876571.335386782</v>
      </c>
      <c r="P37" s="587">
        <v>7876571.335386782</v>
      </c>
      <c r="Q37" s="8"/>
      <c r="R37" s="256">
        <f>'[1]учительство  '!BF29</f>
        <v>0</v>
      </c>
      <c r="S37" s="7">
        <f t="shared" si="0"/>
        <v>0</v>
      </c>
      <c r="T37" s="7">
        <f t="shared" si="1"/>
        <v>0</v>
      </c>
      <c r="U37" s="7">
        <f t="shared" si="2"/>
        <v>0</v>
      </c>
      <c r="V37" s="8"/>
      <c r="W37" s="8"/>
      <c r="X37" s="8"/>
      <c r="Y37" s="8"/>
      <c r="Z37" s="8"/>
      <c r="AA37" s="8"/>
    </row>
    <row r="38" spans="1:27" s="3" customFormat="1" ht="13.2">
      <c r="A38" s="589">
        <v>26</v>
      </c>
      <c r="B38" s="586" t="str">
        <f>'[1]учительство  '!B30</f>
        <v xml:space="preserve"> МКОУ Беледи НОШ  </v>
      </c>
      <c r="C38" s="587">
        <v>1004904.9407484501</v>
      </c>
      <c r="D38" s="587">
        <v>513072.95338666672</v>
      </c>
      <c r="E38" s="587">
        <v>245170.80000000002</v>
      </c>
      <c r="F38" s="587">
        <v>758243.75338666677</v>
      </c>
      <c r="G38" s="587"/>
      <c r="H38" s="587">
        <v>228989.61352277335</v>
      </c>
      <c r="I38" s="588"/>
      <c r="J38" s="588"/>
      <c r="K38" s="585"/>
      <c r="L38" s="588">
        <v>17671.573839010001</v>
      </c>
      <c r="M38" s="587">
        <v>0</v>
      </c>
      <c r="N38" s="587">
        <v>0</v>
      </c>
      <c r="O38" s="587">
        <v>1004904.9407484501</v>
      </c>
      <c r="P38" s="587">
        <v>1004904.9407484501</v>
      </c>
      <c r="Q38" s="8"/>
      <c r="R38" s="256">
        <f>'[1]учительство  '!BF30</f>
        <v>0</v>
      </c>
      <c r="S38" s="7">
        <f t="shared" si="0"/>
        <v>0</v>
      </c>
      <c r="T38" s="7">
        <f t="shared" si="1"/>
        <v>0</v>
      </c>
      <c r="U38" s="7">
        <f t="shared" si="2"/>
        <v>0</v>
      </c>
      <c r="V38" s="8"/>
      <c r="W38" s="8"/>
      <c r="X38" s="8"/>
      <c r="Y38" s="8"/>
      <c r="Z38" s="8"/>
      <c r="AA38" s="8"/>
    </row>
    <row r="39" spans="1:27" s="3" customFormat="1" ht="13.2">
      <c r="A39" s="585">
        <v>27</v>
      </c>
      <c r="B39" s="586" t="str">
        <f>'[1]учительство  '!B31</f>
        <v xml:space="preserve"> МКОУ В-Алак НОШ  </v>
      </c>
      <c r="C39" s="587">
        <v>855014.38431222783</v>
      </c>
      <c r="D39" s="587">
        <v>399673.14765714289</v>
      </c>
      <c r="E39" s="587">
        <v>245170.80000000002</v>
      </c>
      <c r="F39" s="587">
        <v>644843.94765714288</v>
      </c>
      <c r="G39" s="587"/>
      <c r="H39" s="587">
        <v>194742.87219245714</v>
      </c>
      <c r="I39" s="588"/>
      <c r="J39" s="588"/>
      <c r="K39" s="585"/>
      <c r="L39" s="588">
        <v>15427.564462627777</v>
      </c>
      <c r="M39" s="587">
        <v>0</v>
      </c>
      <c r="N39" s="587">
        <v>0</v>
      </c>
      <c r="O39" s="587">
        <v>855014.38431222783</v>
      </c>
      <c r="P39" s="587">
        <v>855014.38431222783</v>
      </c>
      <c r="Q39" s="8"/>
      <c r="R39" s="256">
        <f>'[1]учительство  '!BF31</f>
        <v>0</v>
      </c>
      <c r="S39" s="7">
        <f t="shared" si="0"/>
        <v>0</v>
      </c>
      <c r="T39" s="7">
        <f t="shared" si="1"/>
        <v>0</v>
      </c>
      <c r="U39" s="7">
        <f t="shared" si="2"/>
        <v>0</v>
      </c>
      <c r="V39" s="8"/>
      <c r="W39" s="8"/>
      <c r="X39" s="8"/>
      <c r="Y39" s="8"/>
      <c r="Z39" s="8"/>
      <c r="AA39" s="8"/>
    </row>
    <row r="40" spans="1:27" s="3" customFormat="1" ht="13.2">
      <c r="A40" s="589">
        <v>28</v>
      </c>
      <c r="B40" s="586" t="str">
        <f>'[1]учительство  '!B32</f>
        <v xml:space="preserve"> МКОУ Гунха НОШ  </v>
      </c>
      <c r="C40" s="587">
        <v>1398888.8786028109</v>
      </c>
      <c r="D40" s="587">
        <v>811255.4908884957</v>
      </c>
      <c r="E40" s="587">
        <v>245170.80000000002</v>
      </c>
      <c r="F40" s="587">
        <v>1056426.2908884957</v>
      </c>
      <c r="G40" s="587"/>
      <c r="H40" s="587">
        <v>319040.73984832573</v>
      </c>
      <c r="I40" s="588"/>
      <c r="J40" s="588"/>
      <c r="K40" s="585"/>
      <c r="L40" s="588">
        <v>23421.84786598945</v>
      </c>
      <c r="M40" s="587">
        <v>0</v>
      </c>
      <c r="N40" s="587">
        <v>0</v>
      </c>
      <c r="O40" s="587">
        <v>1398888.8786028109</v>
      </c>
      <c r="P40" s="587">
        <v>1398888.8786028109</v>
      </c>
      <c r="Q40" s="8"/>
      <c r="R40" s="256">
        <f>'[1]учительство  '!BF32</f>
        <v>0</v>
      </c>
      <c r="S40" s="7">
        <f t="shared" si="0"/>
        <v>0</v>
      </c>
      <c r="T40" s="7">
        <f t="shared" si="1"/>
        <v>0</v>
      </c>
      <c r="U40" s="7">
        <f t="shared" si="2"/>
        <v>0</v>
      </c>
      <c r="V40" s="8"/>
      <c r="W40" s="8"/>
      <c r="X40" s="8"/>
      <c r="Y40" s="8"/>
      <c r="Z40" s="8"/>
      <c r="AA40" s="8"/>
    </row>
    <row r="41" spans="1:27" s="3" customFormat="1" ht="13.2">
      <c r="A41" s="585">
        <v>29</v>
      </c>
      <c r="B41" s="586" t="str">
        <f>'[1]учительство  '!B33</f>
        <v xml:space="preserve"> МКОУ Зибирхали НОШ  </v>
      </c>
      <c r="C41" s="587">
        <v>845020.82751222781</v>
      </c>
      <c r="D41" s="587">
        <v>391997.60480000003</v>
      </c>
      <c r="E41" s="587">
        <v>245170.80000000002</v>
      </c>
      <c r="F41" s="587">
        <v>637168.40480000002</v>
      </c>
      <c r="G41" s="587"/>
      <c r="H41" s="587">
        <v>192424.85824960002</v>
      </c>
      <c r="I41" s="588"/>
      <c r="J41" s="588"/>
      <c r="K41" s="585"/>
      <c r="L41" s="588">
        <v>15427.564462627777</v>
      </c>
      <c r="M41" s="587">
        <v>0</v>
      </c>
      <c r="N41" s="587">
        <v>0</v>
      </c>
      <c r="O41" s="587">
        <v>845020.82751222781</v>
      </c>
      <c r="P41" s="587">
        <v>845020.82751222781</v>
      </c>
      <c r="Q41" s="8"/>
      <c r="R41" s="256">
        <f>'[1]учительство  '!BF33</f>
        <v>0</v>
      </c>
      <c r="S41" s="7">
        <f t="shared" si="0"/>
        <v>0</v>
      </c>
      <c r="T41" s="7">
        <f t="shared" si="1"/>
        <v>0</v>
      </c>
      <c r="U41" s="7">
        <f t="shared" si="2"/>
        <v>0</v>
      </c>
      <c r="V41" s="8"/>
      <c r="W41" s="8"/>
      <c r="X41" s="8"/>
      <c r="Y41" s="8"/>
      <c r="Z41" s="8"/>
      <c r="AA41" s="8"/>
    </row>
    <row r="42" spans="1:27" s="3" customFormat="1" ht="13.2">
      <c r="A42" s="589">
        <v>30</v>
      </c>
      <c r="B42" s="586" t="str">
        <f>'[1]учительство  '!B34</f>
        <v xml:space="preserve"> МКОУ Н-Алак НОШ  </v>
      </c>
      <c r="C42" s="587">
        <v>741046.98684726772</v>
      </c>
      <c r="D42" s="587">
        <v>344119.38432000001</v>
      </c>
      <c r="E42" s="587">
        <v>213192</v>
      </c>
      <c r="F42" s="587">
        <v>557311.38431999995</v>
      </c>
      <c r="G42" s="587"/>
      <c r="H42" s="587">
        <v>168308.03806463999</v>
      </c>
      <c r="I42" s="588"/>
      <c r="J42" s="588"/>
      <c r="K42" s="585"/>
      <c r="L42" s="588">
        <v>15427.564462627777</v>
      </c>
      <c r="M42" s="587">
        <v>0</v>
      </c>
      <c r="N42" s="587">
        <v>0</v>
      </c>
      <c r="O42" s="587">
        <v>741046.98684726772</v>
      </c>
      <c r="P42" s="587">
        <v>741046.98684726772</v>
      </c>
      <c r="Q42" s="8"/>
      <c r="R42" s="256">
        <f>'[1]учительство  '!BF34</f>
        <v>0</v>
      </c>
      <c r="S42" s="7">
        <f t="shared" si="0"/>
        <v>0</v>
      </c>
      <c r="T42" s="7">
        <f t="shared" si="1"/>
        <v>0</v>
      </c>
      <c r="U42" s="7">
        <f t="shared" si="2"/>
        <v>0</v>
      </c>
      <c r="V42" s="8"/>
      <c r="W42" s="8"/>
      <c r="X42" s="8"/>
      <c r="Y42" s="8"/>
      <c r="Z42" s="8"/>
      <c r="AA42" s="8"/>
    </row>
    <row r="43" spans="1:27" s="3" customFormat="1" ht="13.2">
      <c r="A43" s="585">
        <v>31</v>
      </c>
      <c r="B43" s="586" t="str">
        <f>'[1]учительство  '!B35</f>
        <v xml:space="preserve"> МКОУ Шиворта НОШ  </v>
      </c>
      <c r="C43" s="587">
        <v>1353163.267876694</v>
      </c>
      <c r="D43" s="587">
        <v>776135.97420177003</v>
      </c>
      <c r="E43" s="587">
        <v>245170.80000000002</v>
      </c>
      <c r="F43" s="587">
        <v>1021306.7742017701</v>
      </c>
      <c r="G43" s="587"/>
      <c r="H43" s="587">
        <v>308434.64580893458</v>
      </c>
      <c r="I43" s="588"/>
      <c r="J43" s="588"/>
      <c r="K43" s="585"/>
      <c r="L43" s="588">
        <v>23421.84786598945</v>
      </c>
      <c r="M43" s="587">
        <v>0</v>
      </c>
      <c r="N43" s="587">
        <v>0</v>
      </c>
      <c r="O43" s="587">
        <v>1353163.267876694</v>
      </c>
      <c r="P43" s="587">
        <v>1353163.267876694</v>
      </c>
      <c r="Q43" s="8" t="s">
        <v>9</v>
      </c>
      <c r="R43" s="256">
        <f>'[1]учительство  '!BF35</f>
        <v>0</v>
      </c>
      <c r="S43" s="7">
        <f t="shared" si="0"/>
        <v>0</v>
      </c>
      <c r="T43" s="7">
        <f t="shared" si="1"/>
        <v>0</v>
      </c>
      <c r="U43" s="7">
        <f t="shared" si="2"/>
        <v>0</v>
      </c>
      <c r="V43" s="8"/>
      <c r="W43" s="8"/>
      <c r="X43" s="8"/>
      <c r="Y43" s="8"/>
      <c r="Z43" s="8"/>
      <c r="AA43" s="8"/>
    </row>
    <row r="44" spans="1:27" s="3" customFormat="1" ht="13.2">
      <c r="A44" s="585"/>
      <c r="B44" s="590" t="s">
        <v>555</v>
      </c>
      <c r="C44" s="591">
        <v>409454000.33685482</v>
      </c>
      <c r="D44" s="591">
        <v>237167792.0128842</v>
      </c>
      <c r="E44" s="591">
        <v>71937376.559999987</v>
      </c>
      <c r="F44" s="591">
        <v>309105168.57288426</v>
      </c>
      <c r="G44" s="591">
        <v>0</v>
      </c>
      <c r="H44" s="591">
        <v>93349760.909011036</v>
      </c>
      <c r="I44" s="591">
        <v>0</v>
      </c>
      <c r="J44" s="592">
        <v>0</v>
      </c>
      <c r="K44" s="592">
        <v>0</v>
      </c>
      <c r="L44" s="592">
        <v>6999070.8549595932</v>
      </c>
      <c r="M44" s="591">
        <v>0</v>
      </c>
      <c r="N44" s="591">
        <v>0</v>
      </c>
      <c r="O44" s="591">
        <v>409454000.33685482</v>
      </c>
      <c r="P44" s="591">
        <v>409454000.33685482</v>
      </c>
      <c r="Q44" s="8"/>
      <c r="R44" s="7">
        <f>SUM(R13:R43)</f>
        <v>0</v>
      </c>
      <c r="S44" s="265">
        <f>SUM(S13:S43)</f>
        <v>0</v>
      </c>
      <c r="T44" s="7">
        <f>SUM(T13:T43)</f>
        <v>0</v>
      </c>
      <c r="U44" s="265">
        <f>SUM(U13:U43)</f>
        <v>0</v>
      </c>
      <c r="V44" s="8"/>
      <c r="W44" s="8"/>
      <c r="X44" s="8"/>
      <c r="Y44" s="8"/>
      <c r="Z44" s="8"/>
      <c r="AA44" s="8"/>
    </row>
    <row r="45" spans="1:27" s="3" customFormat="1" ht="13.2">
      <c r="A45" s="589">
        <v>32</v>
      </c>
      <c r="B45" s="586" t="str">
        <f>'[1]ясли сады'!B5</f>
        <v>МКДОУ "Ромашка" с Алак</v>
      </c>
      <c r="C45" s="587">
        <v>3745281.77736656</v>
      </c>
      <c r="D45" s="587">
        <v>2608010.3512800001</v>
      </c>
      <c r="E45" s="587">
        <v>169200</v>
      </c>
      <c r="F45" s="587">
        <v>2777210.3512800001</v>
      </c>
      <c r="G45" s="587">
        <v>11180</v>
      </c>
      <c r="H45" s="587">
        <v>838717.52608655998</v>
      </c>
      <c r="I45" s="588">
        <v>0</v>
      </c>
      <c r="J45" s="588">
        <v>860</v>
      </c>
      <c r="K45" s="593">
        <v>3010</v>
      </c>
      <c r="L45" s="588">
        <v>85665.9</v>
      </c>
      <c r="M45" s="587">
        <v>2580</v>
      </c>
      <c r="N45" s="587">
        <v>26058</v>
      </c>
      <c r="O45" s="587">
        <v>3745281.77736656</v>
      </c>
      <c r="P45" s="587">
        <v>3745281.77736656</v>
      </c>
      <c r="Q45" s="8"/>
      <c r="R45" s="7">
        <f t="shared" ref="R45:R59" si="3">C45-F45-H45-M45</f>
        <v>126773.89999999991</v>
      </c>
      <c r="S45" s="7"/>
      <c r="T45" s="266"/>
      <c r="U45" s="7"/>
      <c r="V45" s="8"/>
      <c r="W45" s="8"/>
      <c r="X45" s="8"/>
      <c r="Y45" s="8"/>
      <c r="Z45" s="8"/>
      <c r="AA45" s="8"/>
    </row>
    <row r="46" spans="1:27" s="3" customFormat="1" ht="13.2">
      <c r="A46" s="585">
        <v>33</v>
      </c>
      <c r="B46" s="586" t="str">
        <f>'[1]ясли сады'!B6</f>
        <v xml:space="preserve">МКДОУ "Светлячок" с Анди  </v>
      </c>
      <c r="C46" s="587">
        <v>8329407.1135868588</v>
      </c>
      <c r="D46" s="587">
        <v>5709071.9889299991</v>
      </c>
      <c r="E46" s="587">
        <v>466992</v>
      </c>
      <c r="F46" s="587">
        <v>6176063.9889299991</v>
      </c>
      <c r="G46" s="587">
        <v>29900</v>
      </c>
      <c r="H46" s="587">
        <v>1865171.3246568597</v>
      </c>
      <c r="I46" s="588">
        <v>0</v>
      </c>
      <c r="J46" s="588">
        <v>2300</v>
      </c>
      <c r="K46" s="593">
        <v>8050</v>
      </c>
      <c r="L46" s="588">
        <v>171331.8</v>
      </c>
      <c r="M46" s="587">
        <v>6900</v>
      </c>
      <c r="N46" s="587">
        <v>69690</v>
      </c>
      <c r="O46" s="587">
        <v>8329407.1135868588</v>
      </c>
      <c r="P46" s="587">
        <v>8329407.1135868588</v>
      </c>
      <c r="Q46" s="8"/>
      <c r="R46" s="7">
        <f t="shared" si="3"/>
        <v>281271.80000000005</v>
      </c>
      <c r="S46" s="7"/>
      <c r="T46" s="266"/>
      <c r="U46" s="7"/>
      <c r="V46" s="8"/>
      <c r="W46" s="8"/>
      <c r="X46" s="8"/>
      <c r="Y46" s="8"/>
      <c r="Z46" s="8"/>
      <c r="AA46" s="8"/>
    </row>
    <row r="47" spans="1:27" s="3" customFormat="1" ht="13.2">
      <c r="A47" s="589">
        <v>34</v>
      </c>
      <c r="B47" s="586" t="str">
        <f>'[1]ясли сады'!B7</f>
        <v>МКДОУ "Аист" с  Ансалта</v>
      </c>
      <c r="C47" s="587">
        <v>10336047.155166401</v>
      </c>
      <c r="D47" s="587">
        <v>7131260.5032000002</v>
      </c>
      <c r="E47" s="587">
        <v>541440</v>
      </c>
      <c r="F47" s="587">
        <v>7672700.5032000002</v>
      </c>
      <c r="G47" s="587">
        <v>37440</v>
      </c>
      <c r="H47" s="587">
        <v>2317155.5519663999</v>
      </c>
      <c r="I47" s="588">
        <v>0</v>
      </c>
      <c r="J47" s="588">
        <v>2880</v>
      </c>
      <c r="K47" s="593">
        <v>10080</v>
      </c>
      <c r="L47" s="588">
        <v>199887.1</v>
      </c>
      <c r="M47" s="587">
        <v>8640</v>
      </c>
      <c r="N47" s="587">
        <v>87264</v>
      </c>
      <c r="O47" s="587">
        <v>10336047.155166401</v>
      </c>
      <c r="P47" s="587">
        <v>10336047.155166401</v>
      </c>
      <c r="Q47" s="8"/>
      <c r="R47" s="7">
        <f t="shared" si="3"/>
        <v>337551.10000000056</v>
      </c>
      <c r="S47" s="7"/>
      <c r="T47" s="266"/>
      <c r="U47" s="7"/>
      <c r="V47" s="8"/>
      <c r="W47" s="8"/>
      <c r="X47" s="8"/>
      <c r="Y47" s="8"/>
      <c r="Z47" s="8"/>
      <c r="AA47" s="8"/>
    </row>
    <row r="48" spans="1:27" s="3" customFormat="1" ht="13.2">
      <c r="A48" s="585">
        <v>35</v>
      </c>
      <c r="B48" s="586" t="str">
        <f>'[1]ясли сады'!B8</f>
        <v xml:space="preserve">МКДОУ "Чебурашка" с Ботлих  </v>
      </c>
      <c r="C48" s="587">
        <v>11296608.481673921</v>
      </c>
      <c r="D48" s="587">
        <v>7948892.4129600003</v>
      </c>
      <c r="E48" s="587">
        <v>406080</v>
      </c>
      <c r="F48" s="587">
        <v>8354972.4129600003</v>
      </c>
      <c r="G48" s="587">
        <v>48620</v>
      </c>
      <c r="H48" s="587">
        <v>2523201.6687139203</v>
      </c>
      <c r="I48" s="588">
        <v>0</v>
      </c>
      <c r="J48" s="588">
        <v>3740</v>
      </c>
      <c r="K48" s="593">
        <v>13090</v>
      </c>
      <c r="L48" s="588">
        <v>228442.4</v>
      </c>
      <c r="M48" s="587">
        <v>11220</v>
      </c>
      <c r="N48" s="587">
        <v>113322</v>
      </c>
      <c r="O48" s="587">
        <v>11296608.481673921</v>
      </c>
      <c r="P48" s="587">
        <v>11296608.481673921</v>
      </c>
      <c r="Q48" s="8"/>
      <c r="R48" s="7">
        <f t="shared" si="3"/>
        <v>407214.39999999991</v>
      </c>
      <c r="S48" s="7"/>
      <c r="T48" s="266"/>
      <c r="U48" s="7"/>
      <c r="V48" s="8"/>
      <c r="W48" s="8"/>
      <c r="X48" s="8"/>
      <c r="Y48" s="8"/>
      <c r="Z48" s="8"/>
      <c r="AA48" s="8"/>
    </row>
    <row r="49" spans="1:27" s="3" customFormat="1" ht="13.2">
      <c r="A49" s="589">
        <v>36</v>
      </c>
      <c r="B49" s="586" t="str">
        <f>'[1]ясли сады'!B9</f>
        <v>МКДОУ "Солнышко" с  Ботлих</v>
      </c>
      <c r="C49" s="587">
        <v>9357839.0166653581</v>
      </c>
      <c r="D49" s="587">
        <v>6306514.3906799983</v>
      </c>
      <c r="E49" s="587">
        <v>541440</v>
      </c>
      <c r="F49" s="587">
        <v>6847954.3906799983</v>
      </c>
      <c r="G49" s="587">
        <v>54600</v>
      </c>
      <c r="H49" s="587">
        <v>2068082.2259853596</v>
      </c>
      <c r="I49" s="588">
        <v>0</v>
      </c>
      <c r="J49" s="588">
        <v>4200</v>
      </c>
      <c r="K49" s="593">
        <v>14700</v>
      </c>
      <c r="L49" s="588">
        <v>228442.4</v>
      </c>
      <c r="M49" s="587">
        <v>12600</v>
      </c>
      <c r="N49" s="587">
        <v>127260</v>
      </c>
      <c r="O49" s="587">
        <v>9357839.0166653581</v>
      </c>
      <c r="P49" s="587">
        <v>9357839.0166653581</v>
      </c>
      <c r="Q49" s="8"/>
      <c r="R49" s="7">
        <f t="shared" si="3"/>
        <v>429202.40000000014</v>
      </c>
      <c r="S49" s="7"/>
      <c r="T49" s="266"/>
      <c r="U49" s="7"/>
      <c r="V49" s="8"/>
      <c r="W49" s="8"/>
      <c r="X49" s="8"/>
      <c r="Y49" s="8"/>
      <c r="Z49" s="8"/>
      <c r="AA49" s="8"/>
    </row>
    <row r="50" spans="1:27" s="3" customFormat="1" ht="13.2">
      <c r="A50" s="585">
        <v>37</v>
      </c>
      <c r="B50" s="586" t="str">
        <f>'[1]ясли сады'!B10</f>
        <v>МКДОУ "Родничок" с  Ботлих</v>
      </c>
      <c r="C50" s="587">
        <v>8006034.2115075998</v>
      </c>
      <c r="D50" s="587">
        <v>5168391.2838000003</v>
      </c>
      <c r="E50" s="587">
        <v>744480</v>
      </c>
      <c r="F50" s="587">
        <v>5912871.2838000003</v>
      </c>
      <c r="G50" s="587">
        <v>34840</v>
      </c>
      <c r="H50" s="587">
        <v>1785687.1277075999</v>
      </c>
      <c r="I50" s="588">
        <v>0</v>
      </c>
      <c r="J50" s="588">
        <v>2680</v>
      </c>
      <c r="K50" s="593">
        <v>9380</v>
      </c>
      <c r="L50" s="588">
        <v>171331.8</v>
      </c>
      <c r="M50" s="587">
        <v>8040</v>
      </c>
      <c r="N50" s="587">
        <v>81204</v>
      </c>
      <c r="O50" s="587">
        <v>8006034.2115075998</v>
      </c>
      <c r="P50" s="587">
        <v>8006034.2115075998</v>
      </c>
      <c r="Q50" s="8"/>
      <c r="R50" s="7">
        <f t="shared" si="3"/>
        <v>299435.79999999958</v>
      </c>
      <c r="S50" s="7"/>
      <c r="T50" s="266"/>
      <c r="U50" s="7"/>
      <c r="V50" s="8"/>
      <c r="W50" s="8"/>
      <c r="X50" s="8"/>
      <c r="Y50" s="8"/>
      <c r="Z50" s="8"/>
      <c r="AA50" s="8"/>
    </row>
    <row r="51" spans="1:27" s="3" customFormat="1" ht="13.2">
      <c r="A51" s="589">
        <v>38</v>
      </c>
      <c r="B51" s="586" t="str">
        <f>'[1]ясли сады'!B11</f>
        <v xml:space="preserve">МКДОУ "Орленок" с Гагатли </v>
      </c>
      <c r="C51" s="587">
        <v>5757020.9016782204</v>
      </c>
      <c r="D51" s="587">
        <v>3799066.14261</v>
      </c>
      <c r="E51" s="587">
        <v>466992</v>
      </c>
      <c r="F51" s="587">
        <v>4266058.1426100004</v>
      </c>
      <c r="G51" s="587">
        <v>22620</v>
      </c>
      <c r="H51" s="587">
        <v>1288349.5590682202</v>
      </c>
      <c r="I51" s="588">
        <v>0</v>
      </c>
      <c r="J51" s="588">
        <v>1740</v>
      </c>
      <c r="K51" s="593">
        <v>6090</v>
      </c>
      <c r="L51" s="588">
        <v>114221.2</v>
      </c>
      <c r="M51" s="587">
        <v>5220</v>
      </c>
      <c r="N51" s="587">
        <v>52722</v>
      </c>
      <c r="O51" s="587">
        <v>5757020.9016782204</v>
      </c>
      <c r="P51" s="587">
        <v>5757020.9016782204</v>
      </c>
      <c r="Q51" s="8"/>
      <c r="R51" s="7">
        <f t="shared" si="3"/>
        <v>197393.19999999972</v>
      </c>
      <c r="S51" s="7"/>
      <c r="T51" s="266"/>
      <c r="U51" s="7"/>
      <c r="V51" s="8"/>
      <c r="W51" s="8"/>
      <c r="X51" s="8"/>
      <c r="Y51" s="8"/>
      <c r="Z51" s="8"/>
      <c r="AA51" s="8"/>
    </row>
    <row r="52" spans="1:27" s="3" customFormat="1" ht="13.2">
      <c r="A52" s="585">
        <v>39</v>
      </c>
      <c r="B52" s="586" t="str">
        <f>'[1]ясли сады'!B12</f>
        <v>МКДОУ "Улыбка" с  Муни</v>
      </c>
      <c r="C52" s="587">
        <v>5173060.8598703202</v>
      </c>
      <c r="D52" s="587">
        <v>3488512.1811600002</v>
      </c>
      <c r="E52" s="587">
        <v>338400</v>
      </c>
      <c r="F52" s="587">
        <v>3826912.1811600002</v>
      </c>
      <c r="G52" s="587">
        <v>19500</v>
      </c>
      <c r="H52" s="587">
        <v>1155727.4787103201</v>
      </c>
      <c r="I52" s="588">
        <v>0</v>
      </c>
      <c r="J52" s="588">
        <v>1500</v>
      </c>
      <c r="K52" s="593">
        <v>5250</v>
      </c>
      <c r="L52" s="588">
        <v>114221.2</v>
      </c>
      <c r="M52" s="587">
        <v>4500</v>
      </c>
      <c r="N52" s="587">
        <v>45450</v>
      </c>
      <c r="O52" s="587">
        <v>5173060.8598703202</v>
      </c>
      <c r="P52" s="587">
        <v>5173060.8598703202</v>
      </c>
      <c r="Q52" s="8"/>
      <c r="R52" s="7">
        <f t="shared" si="3"/>
        <v>185921.19999999995</v>
      </c>
      <c r="S52" s="7"/>
      <c r="T52" s="266"/>
      <c r="U52" s="7"/>
      <c r="V52" s="8"/>
      <c r="W52" s="8"/>
      <c r="X52" s="8"/>
      <c r="Y52" s="8"/>
      <c r="Z52" s="8"/>
      <c r="AA52" s="8"/>
    </row>
    <row r="53" spans="1:27" s="3" customFormat="1" ht="13.2">
      <c r="A53" s="589">
        <v>40</v>
      </c>
      <c r="B53" s="586" t="str">
        <f>'[1]ясли сады'!B13</f>
        <v xml:space="preserve">МКДОУ "Ласточка" с Рахата  </v>
      </c>
      <c r="C53" s="587">
        <v>11325453.56828816</v>
      </c>
      <c r="D53" s="587">
        <v>8055894.2920799991</v>
      </c>
      <c r="E53" s="587">
        <v>338400</v>
      </c>
      <c r="F53" s="587">
        <v>8394294.29208</v>
      </c>
      <c r="G53" s="587">
        <v>42900</v>
      </c>
      <c r="H53" s="587">
        <v>2535076.8762081601</v>
      </c>
      <c r="I53" s="588">
        <v>0</v>
      </c>
      <c r="J53" s="588">
        <v>3300</v>
      </c>
      <c r="K53" s="593">
        <v>11550</v>
      </c>
      <c r="L53" s="588">
        <v>228442.4</v>
      </c>
      <c r="M53" s="587">
        <v>9900</v>
      </c>
      <c r="N53" s="587">
        <v>99990</v>
      </c>
      <c r="O53" s="587">
        <v>11325453.56828816</v>
      </c>
      <c r="P53" s="587">
        <v>11325453.56828816</v>
      </c>
      <c r="Q53" s="8"/>
      <c r="R53" s="7">
        <f t="shared" si="3"/>
        <v>386182.40000000037</v>
      </c>
      <c r="S53" s="7"/>
      <c r="T53" s="266"/>
      <c r="U53" s="7"/>
      <c r="V53" s="8"/>
      <c r="W53" s="8"/>
      <c r="X53" s="8"/>
      <c r="Y53" s="8"/>
      <c r="Z53" s="8"/>
      <c r="AA53" s="8"/>
    </row>
    <row r="54" spans="1:27" s="3" customFormat="1" ht="13.2">
      <c r="A54" s="585">
        <v>41</v>
      </c>
      <c r="B54" s="586" t="str">
        <f>'[1]ясли сады'!B14</f>
        <v>МКДОУ "Звездочка" с  Тандо</v>
      </c>
      <c r="C54" s="587">
        <v>2665015.0537648001</v>
      </c>
      <c r="D54" s="587">
        <v>1739587.3223999999</v>
      </c>
      <c r="E54" s="587">
        <v>236880</v>
      </c>
      <c r="F54" s="587">
        <v>1976467.3223999999</v>
      </c>
      <c r="G54" s="587">
        <v>8840</v>
      </c>
      <c r="H54" s="587">
        <v>596893.13136479992</v>
      </c>
      <c r="I54" s="588">
        <v>0</v>
      </c>
      <c r="J54" s="588">
        <v>680</v>
      </c>
      <c r="K54" s="593">
        <v>2380</v>
      </c>
      <c r="L54" s="588">
        <v>57110.6</v>
      </c>
      <c r="M54" s="587">
        <v>2040</v>
      </c>
      <c r="N54" s="587">
        <v>20604</v>
      </c>
      <c r="O54" s="587">
        <v>2665015.0537648001</v>
      </c>
      <c r="P54" s="587">
        <v>2665015.0537648001</v>
      </c>
      <c r="Q54" s="8"/>
      <c r="R54" s="7">
        <f t="shared" si="3"/>
        <v>89614.60000000021</v>
      </c>
      <c r="S54" s="7"/>
      <c r="T54" s="266"/>
      <c r="U54" s="7"/>
      <c r="V54" s="8"/>
      <c r="W54" s="8"/>
      <c r="X54" s="8"/>
      <c r="Y54" s="8"/>
      <c r="Z54" s="8"/>
      <c r="AA54" s="8"/>
    </row>
    <row r="55" spans="1:27" s="3" customFormat="1" ht="13.2">
      <c r="A55" s="589">
        <v>42</v>
      </c>
      <c r="B55" s="586" t="str">
        <f>'[1]ясли сады'!B15</f>
        <v xml:space="preserve">МКДОУ "Радуга" с Тлох </v>
      </c>
      <c r="C55" s="587">
        <v>5162937.4048005594</v>
      </c>
      <c r="D55" s="587">
        <v>3545295.5182799995</v>
      </c>
      <c r="E55" s="587">
        <v>270720</v>
      </c>
      <c r="F55" s="587">
        <v>3816015.5182799995</v>
      </c>
      <c r="G55" s="587">
        <v>20540</v>
      </c>
      <c r="H55" s="587">
        <v>1152436.6865205597</v>
      </c>
      <c r="I55" s="588">
        <v>0</v>
      </c>
      <c r="J55" s="588">
        <v>1580</v>
      </c>
      <c r="K55" s="593">
        <v>5530</v>
      </c>
      <c r="L55" s="588">
        <v>114221.2</v>
      </c>
      <c r="M55" s="587">
        <v>4740</v>
      </c>
      <c r="N55" s="587">
        <v>47874</v>
      </c>
      <c r="O55" s="587">
        <v>5162937.4048005594</v>
      </c>
      <c r="P55" s="587">
        <v>5162937.4048005594</v>
      </c>
      <c r="Q55" s="8"/>
      <c r="R55" s="7">
        <f t="shared" si="3"/>
        <v>189745.20000000019</v>
      </c>
      <c r="S55" s="7"/>
      <c r="T55" s="266"/>
      <c r="U55" s="7"/>
      <c r="V55" s="8"/>
      <c r="W55" s="8"/>
      <c r="X55" s="8"/>
      <c r="Y55" s="8"/>
      <c r="Z55" s="8"/>
      <c r="AA55" s="8"/>
    </row>
    <row r="56" spans="1:27" s="3" customFormat="1" ht="13.2">
      <c r="A56" s="585">
        <v>43</v>
      </c>
      <c r="B56" s="586" t="str">
        <f>'[1]ясли сады'!B16</f>
        <v xml:space="preserve">МКДОУ "Сказка" с Ашали  </v>
      </c>
      <c r="C56" s="587">
        <v>1854465.00564392</v>
      </c>
      <c r="D56" s="587">
        <v>1114369.64796</v>
      </c>
      <c r="E56" s="587">
        <v>272412</v>
      </c>
      <c r="F56" s="587">
        <v>1386781.64796</v>
      </c>
      <c r="G56" s="587">
        <v>5200</v>
      </c>
      <c r="H56" s="587">
        <v>418808.05768391996</v>
      </c>
      <c r="I56" s="588">
        <v>0</v>
      </c>
      <c r="J56" s="588">
        <v>400</v>
      </c>
      <c r="K56" s="593">
        <v>1400</v>
      </c>
      <c r="L56" s="588">
        <v>28555.3</v>
      </c>
      <c r="M56" s="587">
        <v>1200</v>
      </c>
      <c r="N56" s="587">
        <v>12120</v>
      </c>
      <c r="O56" s="587">
        <v>1854465.00564392</v>
      </c>
      <c r="P56" s="587">
        <v>1854465.00564392</v>
      </c>
      <c r="Q56" s="8"/>
      <c r="R56" s="7">
        <f t="shared" si="3"/>
        <v>47675.300000000105</v>
      </c>
      <c r="S56" s="7"/>
      <c r="T56" s="266"/>
      <c r="U56" s="7"/>
      <c r="V56" s="8"/>
      <c r="W56" s="8"/>
      <c r="X56" s="8"/>
      <c r="Y56" s="8"/>
      <c r="Z56" s="8"/>
      <c r="AA56" s="8"/>
    </row>
    <row r="57" spans="1:27" s="3" customFormat="1" ht="13.2">
      <c r="A57" s="589">
        <v>44</v>
      </c>
      <c r="B57" s="586" t="str">
        <f>'[1]ясли сады'!B17</f>
        <v>МКДОУ "Журавлик" с  Шодрода</v>
      </c>
      <c r="C57" s="587">
        <v>1586294.5387275198</v>
      </c>
      <c r="D57" s="587">
        <v>1006931.5197599998</v>
      </c>
      <c r="E57" s="587">
        <v>169200</v>
      </c>
      <c r="F57" s="587">
        <v>1176131.5197599998</v>
      </c>
      <c r="G57" s="587">
        <v>6760</v>
      </c>
      <c r="H57" s="587">
        <v>355191.71896751993</v>
      </c>
      <c r="I57" s="588">
        <v>0</v>
      </c>
      <c r="J57" s="588">
        <v>520</v>
      </c>
      <c r="K57" s="593">
        <v>1820</v>
      </c>
      <c r="L57" s="588">
        <v>28555.3</v>
      </c>
      <c r="M57" s="587">
        <v>1560</v>
      </c>
      <c r="N57" s="587">
        <v>15756</v>
      </c>
      <c r="O57" s="587">
        <v>1586294.5387275198</v>
      </c>
      <c r="P57" s="587">
        <v>1586294.5387275198</v>
      </c>
      <c r="Q57" s="8"/>
      <c r="R57" s="7">
        <f t="shared" si="3"/>
        <v>53411.300000000047</v>
      </c>
      <c r="S57" s="7"/>
      <c r="T57" s="266"/>
      <c r="U57" s="7"/>
      <c r="V57" s="8"/>
      <c r="W57" s="8"/>
      <c r="X57" s="8"/>
      <c r="Y57" s="8"/>
      <c r="Z57" s="8"/>
      <c r="AA57" s="8"/>
    </row>
    <row r="58" spans="1:27" s="3" customFormat="1" ht="13.2">
      <c r="A58" s="585">
        <v>45</v>
      </c>
      <c r="B58" s="586" t="str">
        <f>'[1]ясли сады'!B18</f>
        <v>МКДОУ "Теремок" с  Годобери</v>
      </c>
      <c r="C58" s="587">
        <v>4329320.2554405602</v>
      </c>
      <c r="D58" s="587">
        <v>2896504.8382799998</v>
      </c>
      <c r="E58" s="587">
        <v>311327.99999999994</v>
      </c>
      <c r="F58" s="587">
        <v>3207832.8382799998</v>
      </c>
      <c r="G58" s="587">
        <v>17160</v>
      </c>
      <c r="H58" s="587">
        <v>968765.51716055989</v>
      </c>
      <c r="I58" s="588">
        <v>0</v>
      </c>
      <c r="J58" s="588">
        <v>1320</v>
      </c>
      <c r="K58" s="593">
        <v>4620</v>
      </c>
      <c r="L58" s="588">
        <v>85665.9</v>
      </c>
      <c r="M58" s="587">
        <v>3960</v>
      </c>
      <c r="N58" s="587">
        <v>39996</v>
      </c>
      <c r="O58" s="587">
        <v>4329320.2554405602</v>
      </c>
      <c r="P58" s="587">
        <v>4329320.2554405602</v>
      </c>
      <c r="Q58" s="8"/>
      <c r="R58" s="7">
        <f t="shared" si="3"/>
        <v>148761.90000000049</v>
      </c>
      <c r="S58" s="7"/>
      <c r="T58" s="266"/>
      <c r="U58" s="7"/>
      <c r="V58" s="8"/>
      <c r="W58" s="8"/>
      <c r="X58" s="8"/>
      <c r="Y58" s="8"/>
      <c r="Z58" s="8"/>
      <c r="AA58" s="8"/>
    </row>
    <row r="59" spans="1:27" s="3" customFormat="1" ht="13.2">
      <c r="A59" s="589">
        <v>46</v>
      </c>
      <c r="B59" s="586" t="str">
        <f>'[1]ясли сады'!B19</f>
        <v xml:space="preserve">МКДОУ "Орленок" с  Зило </v>
      </c>
      <c r="C59" s="587">
        <v>1754320.6340439201</v>
      </c>
      <c r="D59" s="587">
        <v>1115285.8479599999</v>
      </c>
      <c r="E59" s="587">
        <v>194579.99999999997</v>
      </c>
      <c r="F59" s="587">
        <v>1309865.8479599999</v>
      </c>
      <c r="G59" s="587">
        <v>5200</v>
      </c>
      <c r="H59" s="587">
        <v>395579.48608392</v>
      </c>
      <c r="I59" s="588">
        <v>0</v>
      </c>
      <c r="J59" s="588">
        <v>400</v>
      </c>
      <c r="K59" s="593">
        <v>1400</v>
      </c>
      <c r="L59" s="588">
        <v>28555.3</v>
      </c>
      <c r="M59" s="587">
        <v>1200</v>
      </c>
      <c r="N59" s="587">
        <v>12120</v>
      </c>
      <c r="O59" s="587">
        <v>1754320.6340439201</v>
      </c>
      <c r="P59" s="587">
        <v>1754320.6340439201</v>
      </c>
      <c r="Q59" s="8"/>
      <c r="R59" s="7">
        <f t="shared" si="3"/>
        <v>47675.300000000163</v>
      </c>
      <c r="S59" s="7"/>
      <c r="T59" s="266"/>
      <c r="U59" s="7"/>
      <c r="V59" s="8"/>
      <c r="W59" s="8"/>
      <c r="X59" s="8"/>
      <c r="Y59" s="8"/>
      <c r="Z59" s="8"/>
      <c r="AA59" s="8"/>
    </row>
    <row r="60" spans="1:27" s="3" customFormat="1" ht="13.2">
      <c r="A60" s="585">
        <v>47</v>
      </c>
      <c r="B60" s="586" t="str">
        <f>'[1]ясли сады'!B20</f>
        <v>МКДОУ "Золотой ключик" в/городок</v>
      </c>
      <c r="C60" s="587">
        <v>0</v>
      </c>
      <c r="D60" s="587">
        <v>0</v>
      </c>
      <c r="E60" s="587">
        <v>0</v>
      </c>
      <c r="F60" s="587">
        <v>0</v>
      </c>
      <c r="G60" s="587">
        <v>0</v>
      </c>
      <c r="H60" s="587">
        <v>0</v>
      </c>
      <c r="I60" s="588">
        <v>0</v>
      </c>
      <c r="J60" s="588">
        <v>0</v>
      </c>
      <c r="K60" s="593">
        <v>0</v>
      </c>
      <c r="L60" s="588">
        <v>0</v>
      </c>
      <c r="M60" s="587">
        <v>0</v>
      </c>
      <c r="N60" s="587">
        <v>0</v>
      </c>
      <c r="O60" s="587">
        <v>0</v>
      </c>
      <c r="P60" s="587">
        <v>0</v>
      </c>
      <c r="Q60" s="8"/>
      <c r="R60" s="7"/>
      <c r="S60" s="7"/>
      <c r="T60" s="266"/>
      <c r="U60" s="7"/>
      <c r="V60" s="8"/>
      <c r="W60" s="8"/>
      <c r="X60" s="8"/>
      <c r="Y60" s="8"/>
      <c r="Z60" s="8"/>
      <c r="AA60" s="8"/>
    </row>
    <row r="61" spans="1:27" s="3" customFormat="1" ht="13.2">
      <c r="A61" s="585"/>
      <c r="B61" s="590" t="s">
        <v>556</v>
      </c>
      <c r="C61" s="591">
        <v>90679105.97822468</v>
      </c>
      <c r="D61" s="591">
        <v>61633588.241340004</v>
      </c>
      <c r="E61" s="591">
        <v>5468544</v>
      </c>
      <c r="F61" s="591">
        <v>67102132.241340004</v>
      </c>
      <c r="G61" s="591">
        <v>365300</v>
      </c>
      <c r="H61" s="591">
        <v>20264843.936884675</v>
      </c>
      <c r="I61" s="591">
        <v>0</v>
      </c>
      <c r="J61" s="591">
        <v>28100</v>
      </c>
      <c r="K61" s="591">
        <v>98350</v>
      </c>
      <c r="L61" s="591">
        <v>1884649.7999999998</v>
      </c>
      <c r="M61" s="591">
        <v>84300</v>
      </c>
      <c r="N61" s="591">
        <v>851430</v>
      </c>
      <c r="O61" s="591">
        <v>90679105.97822468</v>
      </c>
      <c r="P61" s="591">
        <v>90679105.97822468</v>
      </c>
      <c r="Q61" s="8"/>
      <c r="R61" s="7">
        <f>SUM(R45:R59)</f>
        <v>3227829.8000000012</v>
      </c>
      <c r="S61" s="7"/>
      <c r="T61" s="266"/>
      <c r="U61" s="7"/>
      <c r="V61" s="8"/>
      <c r="W61" s="8"/>
      <c r="X61" s="8"/>
      <c r="Y61" s="8"/>
      <c r="Z61" s="8"/>
      <c r="AA61" s="8"/>
    </row>
    <row r="62" spans="1:27" s="3" customFormat="1" ht="19.8">
      <c r="A62" s="585"/>
      <c r="B62" s="594" t="s">
        <v>557</v>
      </c>
      <c r="C62" s="587"/>
      <c r="D62" s="587"/>
      <c r="E62" s="587"/>
      <c r="F62" s="587"/>
      <c r="G62" s="587"/>
      <c r="H62" s="587"/>
      <c r="I62" s="588"/>
      <c r="J62" s="588"/>
      <c r="K62" s="585"/>
      <c r="L62" s="588"/>
      <c r="M62" s="587"/>
      <c r="N62" s="587"/>
      <c r="O62" s="587"/>
      <c r="P62" s="587"/>
      <c r="Q62" s="8"/>
      <c r="R62" s="7"/>
      <c r="S62" s="7"/>
      <c r="T62" s="266"/>
      <c r="U62" s="7"/>
      <c r="V62" s="8"/>
      <c r="W62" s="8"/>
      <c r="X62" s="8"/>
      <c r="Y62" s="8"/>
      <c r="Z62" s="8"/>
      <c r="AA62" s="8"/>
    </row>
    <row r="63" spans="1:27" s="3" customFormat="1" ht="13.2">
      <c r="A63" s="585">
        <v>1</v>
      </c>
      <c r="B63" s="595" t="str">
        <f>'[1]учительство  '!B39</f>
        <v xml:space="preserve">Инхело ООШ МКУ </v>
      </c>
      <c r="C63" s="587">
        <v>241407.77547599998</v>
      </c>
      <c r="D63" s="587">
        <v>185413.038</v>
      </c>
      <c r="E63" s="587">
        <v>0</v>
      </c>
      <c r="F63" s="587">
        <v>185413.038</v>
      </c>
      <c r="G63" s="587"/>
      <c r="H63" s="587">
        <v>55994.737475999995</v>
      </c>
      <c r="I63" s="588"/>
      <c r="J63" s="588"/>
      <c r="K63" s="585"/>
      <c r="L63" s="588">
        <v>0</v>
      </c>
      <c r="M63" s="587">
        <v>0</v>
      </c>
      <c r="N63" s="587">
        <v>0</v>
      </c>
      <c r="O63" s="587">
        <v>241407.77547599998</v>
      </c>
      <c r="P63" s="587">
        <v>241407.77547599998</v>
      </c>
      <c r="Q63" s="8"/>
      <c r="R63" s="7"/>
      <c r="S63" s="7"/>
      <c r="T63" s="266"/>
      <c r="U63" s="7"/>
      <c r="V63" s="8"/>
      <c r="W63" s="8"/>
      <c r="X63" s="8"/>
      <c r="Y63" s="8"/>
      <c r="Z63" s="8"/>
      <c r="AA63" s="8"/>
    </row>
    <row r="64" spans="1:27" s="3" customFormat="1" ht="13.2">
      <c r="A64" s="585">
        <v>2</v>
      </c>
      <c r="B64" s="595" t="str">
        <f>'[1]учительство  '!B40</f>
        <v>Кванхидатли ООШ МКУ</v>
      </c>
      <c r="C64" s="587">
        <v>241407.77547599998</v>
      </c>
      <c r="D64" s="587">
        <v>185413.038</v>
      </c>
      <c r="E64" s="587">
        <v>0</v>
      </c>
      <c r="F64" s="587">
        <v>185413.038</v>
      </c>
      <c r="G64" s="587"/>
      <c r="H64" s="587">
        <v>55994.737475999995</v>
      </c>
      <c r="I64" s="588"/>
      <c r="J64" s="588"/>
      <c r="K64" s="585"/>
      <c r="L64" s="588">
        <v>0</v>
      </c>
      <c r="M64" s="587">
        <v>0</v>
      </c>
      <c r="N64" s="587">
        <v>0</v>
      </c>
      <c r="O64" s="587">
        <v>241407.77547599998</v>
      </c>
      <c r="P64" s="587">
        <v>241407.77547599998</v>
      </c>
      <c r="Q64" s="8"/>
      <c r="R64" s="7"/>
      <c r="S64" s="7"/>
      <c r="T64" s="266"/>
      <c r="U64" s="7"/>
      <c r="V64" s="8"/>
      <c r="W64" s="8"/>
      <c r="X64" s="8"/>
      <c r="Y64" s="8"/>
      <c r="Z64" s="8"/>
      <c r="AA64" s="8"/>
    </row>
    <row r="65" spans="1:27" s="3" customFormat="1" ht="13.2">
      <c r="A65" s="585">
        <v>3</v>
      </c>
      <c r="B65" s="595" t="str">
        <f>'[1]учительство  '!B41</f>
        <v>Кижани ООШ МКУ</v>
      </c>
      <c r="C65" s="587">
        <v>267705.31107599998</v>
      </c>
      <c r="D65" s="587">
        <v>205610.83799999999</v>
      </c>
      <c r="E65" s="587">
        <v>0</v>
      </c>
      <c r="F65" s="587">
        <v>205610.83799999999</v>
      </c>
      <c r="G65" s="587"/>
      <c r="H65" s="587">
        <v>62094.473076000002</v>
      </c>
      <c r="I65" s="588"/>
      <c r="J65" s="588"/>
      <c r="K65" s="585"/>
      <c r="L65" s="588">
        <v>0</v>
      </c>
      <c r="M65" s="587">
        <v>0</v>
      </c>
      <c r="N65" s="587">
        <v>0</v>
      </c>
      <c r="O65" s="587">
        <v>267705.31107599998</v>
      </c>
      <c r="P65" s="587">
        <v>267705.31107599998</v>
      </c>
      <c r="Q65" s="8"/>
      <c r="R65" s="7"/>
      <c r="S65" s="7"/>
      <c r="T65" s="266"/>
      <c r="U65" s="7"/>
      <c r="V65" s="8"/>
      <c r="W65" s="8"/>
      <c r="X65" s="8"/>
      <c r="Y65" s="8"/>
      <c r="Z65" s="8"/>
      <c r="AA65" s="8"/>
    </row>
    <row r="66" spans="1:27" s="3" customFormat="1" ht="13.2">
      <c r="A66" s="585">
        <v>4</v>
      </c>
      <c r="B66" s="595" t="str">
        <f>'[1]учительство  '!B42</f>
        <v>Миарсо СОШ МКУ</v>
      </c>
      <c r="C66" s="587">
        <v>241407.77547599998</v>
      </c>
      <c r="D66" s="587">
        <v>185413.038</v>
      </c>
      <c r="E66" s="587">
        <v>0</v>
      </c>
      <c r="F66" s="587">
        <v>185413.038</v>
      </c>
      <c r="G66" s="587"/>
      <c r="H66" s="587">
        <v>55994.737475999995</v>
      </c>
      <c r="I66" s="588"/>
      <c r="J66" s="588"/>
      <c r="K66" s="585"/>
      <c r="L66" s="588">
        <v>0</v>
      </c>
      <c r="M66" s="587">
        <v>0</v>
      </c>
      <c r="N66" s="587">
        <v>0</v>
      </c>
      <c r="O66" s="587">
        <v>241407.77547599998</v>
      </c>
      <c r="P66" s="587">
        <v>241407.77547599998</v>
      </c>
      <c r="Q66" s="8"/>
      <c r="R66" s="7"/>
      <c r="S66" s="7"/>
      <c r="T66" s="266"/>
      <c r="U66" s="7"/>
      <c r="V66" s="8"/>
      <c r="W66" s="8"/>
      <c r="X66" s="8"/>
      <c r="Y66" s="8"/>
      <c r="Z66" s="8"/>
      <c r="AA66" s="8"/>
    </row>
    <row r="67" spans="1:27" s="3" customFormat="1" ht="13.2">
      <c r="A67" s="585">
        <v>5</v>
      </c>
      <c r="B67" s="595" t="str">
        <f>'[1]учительство  '!B43</f>
        <v>Ортоколо СОШ МКУ</v>
      </c>
      <c r="C67" s="587">
        <v>241407.77547599998</v>
      </c>
      <c r="D67" s="587">
        <v>185413.038</v>
      </c>
      <c r="E67" s="587">
        <v>0</v>
      </c>
      <c r="F67" s="587">
        <v>185413.038</v>
      </c>
      <c r="G67" s="587"/>
      <c r="H67" s="587">
        <v>55994.737475999995</v>
      </c>
      <c r="I67" s="588"/>
      <c r="J67" s="588"/>
      <c r="K67" s="585"/>
      <c r="L67" s="588">
        <v>0</v>
      </c>
      <c r="M67" s="587">
        <v>0</v>
      </c>
      <c r="N67" s="587">
        <v>0</v>
      </c>
      <c r="O67" s="587">
        <v>241407.77547599998</v>
      </c>
      <c r="P67" s="587">
        <v>241407.77547599998</v>
      </c>
      <c r="Q67" s="8"/>
      <c r="R67" s="7"/>
      <c r="S67" s="7"/>
      <c r="T67" s="266"/>
      <c r="U67" s="7"/>
      <c r="V67" s="8"/>
      <c r="W67" s="8"/>
      <c r="X67" s="8"/>
      <c r="Y67" s="8"/>
      <c r="Z67" s="8"/>
      <c r="AA67" s="8"/>
    </row>
    <row r="68" spans="1:27" s="3" customFormat="1" ht="13.2">
      <c r="A68" s="585">
        <v>6</v>
      </c>
      <c r="B68" s="595" t="str">
        <f>'[1]учительство  '!B44</f>
        <v>Риквани СОШ МКУ</v>
      </c>
      <c r="C68" s="587">
        <v>265033.60707599996</v>
      </c>
      <c r="D68" s="587">
        <v>203558.83799999999</v>
      </c>
      <c r="E68" s="587">
        <v>0</v>
      </c>
      <c r="F68" s="587">
        <v>203558.83799999999</v>
      </c>
      <c r="G68" s="587"/>
      <c r="H68" s="587">
        <v>61474.769075999997</v>
      </c>
      <c r="I68" s="588"/>
      <c r="J68" s="588"/>
      <c r="K68" s="585"/>
      <c r="L68" s="588">
        <v>0</v>
      </c>
      <c r="M68" s="587">
        <v>0</v>
      </c>
      <c r="N68" s="587">
        <v>0</v>
      </c>
      <c r="O68" s="587">
        <v>265033.60707599996</v>
      </c>
      <c r="P68" s="587">
        <v>265033.60707599996</v>
      </c>
      <c r="Q68" s="8"/>
      <c r="R68" s="7"/>
      <c r="S68" s="7"/>
      <c r="T68" s="266"/>
      <c r="U68" s="7"/>
      <c r="V68" s="8"/>
      <c r="W68" s="8"/>
      <c r="X68" s="8"/>
      <c r="Y68" s="8"/>
      <c r="Z68" s="8"/>
      <c r="AA68" s="8"/>
    </row>
    <row r="69" spans="1:27" s="3" customFormat="1" ht="13.2">
      <c r="A69" s="585">
        <v>7</v>
      </c>
      <c r="B69" s="595" t="str">
        <f>'[1]учительство  '!B45</f>
        <v>Тасута ООШ МКУ</v>
      </c>
      <c r="C69" s="587">
        <v>266453.828676</v>
      </c>
      <c r="D69" s="587">
        <v>204649.63800000001</v>
      </c>
      <c r="E69" s="587">
        <v>0</v>
      </c>
      <c r="F69" s="587">
        <v>204649.63800000001</v>
      </c>
      <c r="G69" s="587"/>
      <c r="H69" s="587">
        <v>61804.190675999998</v>
      </c>
      <c r="I69" s="588"/>
      <c r="J69" s="588"/>
      <c r="K69" s="585"/>
      <c r="L69" s="588">
        <v>0</v>
      </c>
      <c r="M69" s="587">
        <v>0</v>
      </c>
      <c r="N69" s="587">
        <v>0</v>
      </c>
      <c r="O69" s="587">
        <v>266453.828676</v>
      </c>
      <c r="P69" s="587">
        <v>266453.828676</v>
      </c>
      <c r="Q69" s="8"/>
      <c r="R69" s="7"/>
      <c r="S69" s="7"/>
      <c r="T69" s="266"/>
      <c r="U69" s="7"/>
      <c r="V69" s="8"/>
      <c r="W69" s="8"/>
      <c r="X69" s="8"/>
      <c r="Y69" s="8"/>
      <c r="Z69" s="8"/>
      <c r="AA69" s="8"/>
    </row>
    <row r="70" spans="1:27" s="3" customFormat="1" ht="13.2">
      <c r="A70" s="585">
        <v>8</v>
      </c>
      <c r="B70" s="595" t="str">
        <f>'[1]учительство  '!B46</f>
        <v>Хелетури СОШ МКУ</v>
      </c>
      <c r="C70" s="587">
        <v>265033.60707599996</v>
      </c>
      <c r="D70" s="587">
        <v>203558.83799999999</v>
      </c>
      <c r="E70" s="587">
        <v>0</v>
      </c>
      <c r="F70" s="587">
        <v>203558.83799999999</v>
      </c>
      <c r="G70" s="587"/>
      <c r="H70" s="587">
        <v>61474.769075999997</v>
      </c>
      <c r="I70" s="588"/>
      <c r="J70" s="588"/>
      <c r="K70" s="585"/>
      <c r="L70" s="588">
        <v>0</v>
      </c>
      <c r="M70" s="587">
        <v>0</v>
      </c>
      <c r="N70" s="587">
        <v>0</v>
      </c>
      <c r="O70" s="587">
        <v>265033.60707599996</v>
      </c>
      <c r="P70" s="587">
        <v>265033.60707599996</v>
      </c>
      <c r="Q70" s="8"/>
      <c r="R70" s="7"/>
      <c r="S70" s="7"/>
      <c r="T70" s="266"/>
      <c r="U70" s="7"/>
      <c r="V70" s="8"/>
      <c r="W70" s="8"/>
      <c r="X70" s="8"/>
      <c r="Y70" s="8"/>
      <c r="Z70" s="8"/>
      <c r="AA70" s="8"/>
    </row>
    <row r="71" spans="1:27" s="3" customFormat="1" ht="13.2">
      <c r="A71" s="585">
        <v>9</v>
      </c>
      <c r="B71" s="595" t="str">
        <f>'[1]учительство  '!B47</f>
        <v>Чанко СОШ МКУ</v>
      </c>
      <c r="C71" s="587">
        <v>265035.95067599998</v>
      </c>
      <c r="D71" s="587">
        <v>203560.63800000001</v>
      </c>
      <c r="E71" s="587">
        <v>0</v>
      </c>
      <c r="F71" s="587">
        <v>203560.63800000001</v>
      </c>
      <c r="G71" s="587"/>
      <c r="H71" s="587">
        <v>61475.312676000001</v>
      </c>
      <c r="I71" s="588"/>
      <c r="J71" s="588"/>
      <c r="K71" s="585"/>
      <c r="L71" s="588">
        <v>0</v>
      </c>
      <c r="M71" s="587">
        <v>0</v>
      </c>
      <c r="N71" s="587">
        <v>0</v>
      </c>
      <c r="O71" s="587">
        <v>265035.95067599998</v>
      </c>
      <c r="P71" s="587">
        <v>265035.95067599998</v>
      </c>
      <c r="Q71" s="8"/>
      <c r="R71" s="7"/>
      <c r="S71" s="7"/>
      <c r="T71" s="266"/>
      <c r="U71" s="7"/>
      <c r="V71" s="8"/>
      <c r="W71" s="8"/>
      <c r="X71" s="8"/>
      <c r="Y71" s="8"/>
      <c r="Z71" s="8"/>
      <c r="AA71" s="8"/>
    </row>
    <row r="72" spans="1:27" s="3" customFormat="1" ht="13.2">
      <c r="A72" s="585"/>
      <c r="B72" s="595" t="s">
        <v>558</v>
      </c>
      <c r="C72" s="591">
        <v>2294893.4064839999</v>
      </c>
      <c r="D72" s="591">
        <v>1762590.942</v>
      </c>
      <c r="E72" s="591">
        <v>0</v>
      </c>
      <c r="F72" s="591">
        <v>1762590.942</v>
      </c>
      <c r="G72" s="591"/>
      <c r="H72" s="591">
        <v>532302.46448399988</v>
      </c>
      <c r="I72" s="591">
        <v>0</v>
      </c>
      <c r="J72" s="592">
        <v>0</v>
      </c>
      <c r="K72" s="592">
        <v>0</v>
      </c>
      <c r="L72" s="591">
        <v>0</v>
      </c>
      <c r="M72" s="591">
        <v>0</v>
      </c>
      <c r="N72" s="591">
        <v>0</v>
      </c>
      <c r="O72" s="591">
        <v>2294893.4064839999</v>
      </c>
      <c r="P72" s="591">
        <v>2294893.4064839999</v>
      </c>
      <c r="Q72" s="8"/>
      <c r="R72" s="7"/>
      <c r="S72" s="7"/>
      <c r="T72" s="266"/>
      <c r="U72" s="7"/>
      <c r="V72" s="8"/>
      <c r="W72" s="8"/>
      <c r="X72" s="8"/>
      <c r="Y72" s="8"/>
      <c r="Z72" s="8"/>
      <c r="AA72" s="8"/>
    </row>
    <row r="73" spans="1:27" s="222" customFormat="1" ht="13.2">
      <c r="A73" s="596"/>
      <c r="B73" s="590" t="s">
        <v>534</v>
      </c>
      <c r="C73" s="597">
        <v>502427999.72156352</v>
      </c>
      <c r="D73" s="597">
        <v>300563971.19622415</v>
      </c>
      <c r="E73" s="597">
        <v>77405920.559999987</v>
      </c>
      <c r="F73" s="597">
        <v>377969891.75622422</v>
      </c>
      <c r="G73" s="597">
        <v>365300</v>
      </c>
      <c r="H73" s="597">
        <v>114146907.31037971</v>
      </c>
      <c r="I73" s="597">
        <v>0</v>
      </c>
      <c r="J73" s="597">
        <v>28100</v>
      </c>
      <c r="K73" s="597">
        <v>98350</v>
      </c>
      <c r="L73" s="597">
        <v>8883720.654959593</v>
      </c>
      <c r="M73" s="597">
        <v>84300</v>
      </c>
      <c r="N73" s="597">
        <v>851430</v>
      </c>
      <c r="O73" s="597">
        <v>502427999.72156352</v>
      </c>
      <c r="P73" s="597">
        <v>502427999.72156352</v>
      </c>
      <c r="Q73" s="5" t="s">
        <v>9</v>
      </c>
      <c r="R73" s="265"/>
      <c r="S73" s="265"/>
      <c r="T73" s="265"/>
      <c r="U73" s="265"/>
      <c r="V73" s="5"/>
      <c r="W73" s="5"/>
      <c r="X73" s="5"/>
      <c r="Y73" s="5"/>
      <c r="Z73" s="5"/>
      <c r="AA73" s="5"/>
    </row>
    <row r="74" spans="1:27" s="3" customFormat="1" ht="13.2">
      <c r="H74" s="3" t="s">
        <v>9</v>
      </c>
      <c r="R74" s="256"/>
      <c r="S74" s="256"/>
      <c r="T74" s="256"/>
      <c r="U74" s="256"/>
    </row>
    <row r="75" spans="1:27" s="3" customFormat="1" ht="13.2"/>
    <row r="76" spans="1:27" s="3" customFormat="1" ht="13.2"/>
    <row r="77" spans="1:27" s="3" customFormat="1" ht="13.2"/>
    <row r="78" spans="1:27" s="3" customFormat="1" ht="13.2"/>
    <row r="79" spans="1:27" s="3" customFormat="1" ht="13.2"/>
    <row r="80" spans="1:27" s="3" customFormat="1" ht="13.2"/>
    <row r="81" s="3" customFormat="1" ht="13.2"/>
    <row r="82" s="3" customFormat="1" ht="13.2"/>
    <row r="83" s="3" customFormat="1" ht="13.2"/>
    <row r="84" s="3" customFormat="1" ht="13.2"/>
    <row r="85" s="3" customFormat="1" ht="13.2"/>
    <row r="86" s="3" customFormat="1" ht="13.2"/>
    <row r="87" s="3" customFormat="1" ht="13.2"/>
  </sheetData>
  <mergeCells count="25">
    <mergeCell ref="P10:P12"/>
    <mergeCell ref="L11:L12"/>
    <mergeCell ref="M11:M12"/>
    <mergeCell ref="N11:N12"/>
    <mergeCell ref="C10:C12"/>
    <mergeCell ref="D10:E10"/>
    <mergeCell ref="F10:F12"/>
    <mergeCell ref="M10:N10"/>
    <mergeCell ref="O10:O12"/>
    <mergeCell ref="D11:E11"/>
    <mergeCell ref="G11:G12"/>
    <mergeCell ref="H11:H12"/>
    <mergeCell ref="A6:P6"/>
    <mergeCell ref="E1:P1"/>
    <mergeCell ref="L2:P2"/>
    <mergeCell ref="L3:P3"/>
    <mergeCell ref="F4:P4"/>
    <mergeCell ref="F5:P5"/>
    <mergeCell ref="I11:I12"/>
    <mergeCell ref="J11:J12"/>
    <mergeCell ref="K11:K12"/>
    <mergeCell ref="A7:P7"/>
    <mergeCell ref="A8:P8"/>
    <mergeCell ref="A10:A12"/>
    <mergeCell ref="B10:B12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E37"/>
  <sheetViews>
    <sheetView topLeftCell="A10" workbookViewId="0">
      <selection sqref="A1:E34"/>
    </sheetView>
  </sheetViews>
  <sheetFormatPr defaultRowHeight="14.4"/>
  <cols>
    <col min="1" max="1" width="47.88671875" customWidth="1"/>
    <col min="2" max="2" width="7.109375" customWidth="1"/>
    <col min="4" max="4" width="11.21875" bestFit="1" customWidth="1"/>
  </cols>
  <sheetData>
    <row r="1" spans="1:213" s="2" customFormat="1" ht="13.2">
      <c r="C1" s="481" t="s">
        <v>458</v>
      </c>
      <c r="D1" s="481"/>
      <c r="E1" s="481"/>
    </row>
    <row r="2" spans="1:213" s="2" customFormat="1" ht="13.2">
      <c r="A2" s="481" t="s">
        <v>431</v>
      </c>
      <c r="B2" s="481"/>
      <c r="C2" s="481"/>
      <c r="D2" s="481"/>
      <c r="E2" s="481"/>
    </row>
    <row r="3" spans="1:213" s="2" customFormat="1" ht="13.2">
      <c r="A3" s="481" t="s">
        <v>459</v>
      </c>
      <c r="B3" s="481"/>
      <c r="C3" s="481"/>
      <c r="D3" s="481"/>
      <c r="E3" s="481"/>
    </row>
    <row r="4" spans="1:213" s="2" customFormat="1" ht="13.2">
      <c r="A4" s="177"/>
      <c r="B4" s="481" t="s">
        <v>391</v>
      </c>
      <c r="C4" s="481"/>
      <c r="D4" s="481"/>
      <c r="E4" s="481"/>
    </row>
    <row r="5" spans="1:213" s="2" customFormat="1" ht="13.2">
      <c r="A5" s="522" t="s">
        <v>460</v>
      </c>
      <c r="B5" s="522"/>
      <c r="C5" s="522"/>
      <c r="D5" s="522"/>
      <c r="E5" s="522"/>
    </row>
    <row r="6" spans="1:213">
      <c r="B6" s="193"/>
      <c r="C6" s="193"/>
    </row>
    <row r="7" spans="1:213" s="2" customFormat="1" ht="50.1" customHeight="1">
      <c r="A7" s="523" t="s">
        <v>461</v>
      </c>
      <c r="B7" s="523"/>
      <c r="C7" s="523"/>
      <c r="D7" s="523"/>
      <c r="E7" s="523"/>
    </row>
    <row r="8" spans="1:213" s="2" customFormat="1" ht="20.100000000000001" customHeight="1" thickBot="1">
      <c r="C8" s="194"/>
    </row>
    <row r="9" spans="1:213" s="2" customFormat="1" ht="25.5" customHeight="1">
      <c r="A9" s="440" t="s">
        <v>454</v>
      </c>
      <c r="B9" s="449" t="s">
        <v>462</v>
      </c>
      <c r="C9" s="513" t="s">
        <v>61</v>
      </c>
      <c r="D9" s="514"/>
      <c r="E9" s="515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</row>
    <row r="10" spans="1:213" s="2" customFormat="1" ht="24" customHeight="1">
      <c r="A10" s="443"/>
      <c r="B10" s="450"/>
      <c r="C10" s="516"/>
      <c r="D10" s="517"/>
      <c r="E10" s="518"/>
      <c r="F10" s="179"/>
      <c r="G10" s="179" t="s">
        <v>9</v>
      </c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</row>
    <row r="11" spans="1:213" ht="22.65" customHeight="1" thickBot="1">
      <c r="A11" s="443"/>
      <c r="B11" s="450"/>
      <c r="C11" s="519"/>
      <c r="D11" s="520"/>
      <c r="E11" s="52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</row>
    <row r="12" spans="1:213" s="3" customFormat="1" ht="16.350000000000001" customHeight="1" thickBot="1">
      <c r="A12" s="451"/>
      <c r="B12" s="512"/>
      <c r="C12" s="195" t="s">
        <v>62</v>
      </c>
      <c r="D12" s="195" t="s">
        <v>63</v>
      </c>
      <c r="E12" s="195" t="s">
        <v>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</row>
    <row r="13" spans="1:213" ht="8.5500000000000007" customHeight="1" thickBot="1">
      <c r="A13" s="196" t="s">
        <v>310</v>
      </c>
      <c r="B13" s="196" t="s">
        <v>133</v>
      </c>
      <c r="C13" s="196" t="s">
        <v>311</v>
      </c>
      <c r="D13" s="197" t="s">
        <v>312</v>
      </c>
      <c r="E13" s="198" t="s">
        <v>463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</row>
    <row r="14" spans="1:213">
      <c r="A14" s="199" t="s">
        <v>401</v>
      </c>
      <c r="B14" s="204">
        <v>2.931</v>
      </c>
      <c r="C14" s="205">
        <v>62745.749413734207</v>
      </c>
      <c r="D14" s="206">
        <v>106549.3616678143</v>
      </c>
      <c r="E14" s="206">
        <v>49244.67894864441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</row>
    <row r="15" spans="1:213">
      <c r="A15" s="199" t="s">
        <v>402</v>
      </c>
      <c r="B15" s="204">
        <v>6.508</v>
      </c>
      <c r="C15" s="205">
        <v>139320.82469620684</v>
      </c>
      <c r="D15" s="206">
        <v>236582.47892669242</v>
      </c>
      <c r="E15" s="206">
        <v>109343.01282762806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</row>
    <row r="16" spans="1:213">
      <c r="A16" s="199" t="s">
        <v>403</v>
      </c>
      <c r="B16" s="204">
        <v>5.1920000000000002</v>
      </c>
      <c r="C16" s="205">
        <v>111148.38995431867</v>
      </c>
      <c r="D16" s="206">
        <v>188742.50623653765</v>
      </c>
      <c r="E16" s="206">
        <v>87232.471204831731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</row>
    <row r="17" spans="1:213">
      <c r="A17" s="199" t="s">
        <v>404</v>
      </c>
      <c r="B17" s="204">
        <v>0.80200000000000005</v>
      </c>
      <c r="C17" s="205">
        <v>17168.915397412089</v>
      </c>
      <c r="D17" s="206">
        <v>29154.755393240215</v>
      </c>
      <c r="E17" s="206">
        <v>13474.661384105364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</row>
    <row r="18" spans="1:213">
      <c r="A18" s="199" t="s">
        <v>405</v>
      </c>
      <c r="B18" s="204"/>
      <c r="C18" s="205">
        <v>0</v>
      </c>
      <c r="D18" s="206">
        <v>0</v>
      </c>
      <c r="E18" s="206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>
      <c r="A19" s="199" t="s">
        <v>406</v>
      </c>
      <c r="B19" s="204">
        <v>3.7320000000000002</v>
      </c>
      <c r="C19" s="205">
        <v>79893.257185962502</v>
      </c>
      <c r="D19" s="206">
        <v>135667.76449822006</v>
      </c>
      <c r="E19" s="206">
        <v>62702.539009328204</v>
      </c>
      <c r="F19" s="10"/>
      <c r="G19" s="10"/>
      <c r="H19" s="10" t="s">
        <v>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</row>
    <row r="20" spans="1:213">
      <c r="A20" s="199" t="s">
        <v>407</v>
      </c>
      <c r="B20" s="204">
        <v>3.42</v>
      </c>
      <c r="C20" s="205">
        <v>73214.078128615147</v>
      </c>
      <c r="D20" s="206">
        <v>124325.76489386725</v>
      </c>
      <c r="E20" s="206">
        <v>57460.526101795935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</row>
    <row r="21" spans="1:213">
      <c r="A21" s="199" t="s">
        <v>408</v>
      </c>
      <c r="B21" s="204">
        <v>1.234</v>
      </c>
      <c r="C21" s="205">
        <v>26417.009476816107</v>
      </c>
      <c r="D21" s="206">
        <v>44859.062537728707</v>
      </c>
      <c r="E21" s="206">
        <v>20732.833102226956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</row>
    <row r="22" spans="1:213">
      <c r="A22" s="199" t="s">
        <v>409</v>
      </c>
      <c r="B22" s="204">
        <v>2.1419999999999999</v>
      </c>
      <c r="C22" s="205">
        <v>45855.133143711588</v>
      </c>
      <c r="D22" s="206">
        <v>77867.18959142211</v>
      </c>
      <c r="E22" s="206">
        <v>35988.434769019557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</row>
    <row r="23" spans="1:213">
      <c r="A23" s="199" t="s">
        <v>410</v>
      </c>
      <c r="B23" s="204">
        <v>0.89400000000000002</v>
      </c>
      <c r="C23" s="205">
        <v>19138.416914322206</v>
      </c>
      <c r="D23" s="206">
        <v>32499.191174010914</v>
      </c>
      <c r="E23" s="206">
        <v>15020.383138890516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</row>
    <row r="24" spans="1:213">
      <c r="A24" s="199" t="s">
        <v>411</v>
      </c>
      <c r="B24" s="204">
        <v>0.36299999999999999</v>
      </c>
      <c r="C24" s="205">
        <v>7770.967941721432</v>
      </c>
      <c r="D24" s="206">
        <v>13195.980308910472</v>
      </c>
      <c r="E24" s="206">
        <v>6098.8804020327261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</row>
    <row r="25" spans="1:213">
      <c r="A25" s="199" t="s">
        <v>412</v>
      </c>
      <c r="B25" s="204">
        <v>1.9750000000000001</v>
      </c>
      <c r="C25" s="205">
        <v>42280.059738016054</v>
      </c>
      <c r="D25" s="206">
        <v>71796.311598066619</v>
      </c>
      <c r="E25" s="206">
        <v>33182.613757616076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</row>
    <row r="26" spans="1:213">
      <c r="A26" s="199" t="s">
        <v>413</v>
      </c>
      <c r="B26" s="204">
        <v>4.2060000000000004</v>
      </c>
      <c r="C26" s="205">
        <v>90040.471523086351</v>
      </c>
      <c r="D26" s="206">
        <v>152898.87928175606</v>
      </c>
      <c r="E26" s="206">
        <v>70666.36631115606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</row>
    <row r="27" spans="1:213">
      <c r="A27" s="199" t="s">
        <v>414</v>
      </c>
      <c r="B27" s="204">
        <v>3.2970000000000002</v>
      </c>
      <c r="C27" s="205">
        <v>70580.940231007058</v>
      </c>
      <c r="D27" s="206">
        <v>119854.39966522816</v>
      </c>
      <c r="E27" s="206">
        <v>55393.963320941875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</row>
    <row r="28" spans="1:213">
      <c r="A28" s="199" t="s">
        <v>415</v>
      </c>
      <c r="B28" s="204">
        <v>1.2330000000000001</v>
      </c>
      <c r="C28" s="205">
        <v>26395.601851632306</v>
      </c>
      <c r="D28" s="206">
        <v>44822.709974894249</v>
      </c>
      <c r="E28" s="206">
        <v>20716.03177880538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</row>
    <row r="29" spans="1:213">
      <c r="A29" s="199" t="s">
        <v>416</v>
      </c>
      <c r="B29" s="204">
        <v>0.74399999999999999</v>
      </c>
      <c r="C29" s="205">
        <v>15927.273136751364</v>
      </c>
      <c r="D29" s="206">
        <v>27046.306748841296</v>
      </c>
      <c r="E29" s="206">
        <v>12500.184625653852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</row>
    <row r="30" spans="1:213">
      <c r="A30" s="199" t="s">
        <v>417</v>
      </c>
      <c r="B30" s="204">
        <v>3.0070000000000001</v>
      </c>
      <c r="C30" s="205">
        <v>64372.728927703436</v>
      </c>
      <c r="D30" s="206">
        <v>109312.15644323357</v>
      </c>
      <c r="E30" s="206">
        <v>50521.579528684328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</row>
    <row r="31" spans="1:213">
      <c r="A31" s="199" t="s">
        <v>418</v>
      </c>
      <c r="B31" s="204">
        <v>1.456</v>
      </c>
      <c r="C31" s="205">
        <v>31169.502267620948</v>
      </c>
      <c r="D31" s="206">
        <v>52929.33148697974</v>
      </c>
      <c r="E31" s="206">
        <v>24462.726901817216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</row>
    <row r="32" spans="1:213">
      <c r="A32" s="199" t="s">
        <v>419</v>
      </c>
      <c r="B32" s="204">
        <v>0.69899999999999995</v>
      </c>
      <c r="C32" s="205">
        <v>14963.930003480113</v>
      </c>
      <c r="D32" s="206">
        <v>25410.441421290408</v>
      </c>
      <c r="E32" s="206">
        <v>11744.125071682853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</row>
    <row r="33" spans="1:213" ht="15" thickBot="1">
      <c r="A33" s="200" t="s">
        <v>420</v>
      </c>
      <c r="B33" s="204">
        <v>1.2669999999999999</v>
      </c>
      <c r="C33" s="205">
        <v>27123.461107881689</v>
      </c>
      <c r="D33" s="206">
        <v>46058.697111266025</v>
      </c>
      <c r="E33" s="206">
        <v>21287.27677513902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</row>
    <row r="34" spans="1:213" ht="15" thickBot="1">
      <c r="A34" s="201" t="s">
        <v>50</v>
      </c>
      <c r="B34" s="207">
        <v>45.101999999999997</v>
      </c>
      <c r="C34" s="208">
        <v>965526.7110400002</v>
      </c>
      <c r="D34" s="208">
        <v>1639573.28896</v>
      </c>
      <c r="E34" s="208">
        <v>757773.28896000038</v>
      </c>
    </row>
    <row r="35" spans="1:213">
      <c r="A35" s="3"/>
      <c r="B35" s="3"/>
      <c r="C35" s="202"/>
    </row>
    <row r="36" spans="1:213">
      <c r="A36" s="3"/>
      <c r="B36" s="3"/>
      <c r="C36" s="202"/>
    </row>
    <row r="37" spans="1:213">
      <c r="A37" s="3"/>
      <c r="B37" s="3"/>
      <c r="C37" s="202"/>
      <c r="E37" t="s">
        <v>9</v>
      </c>
    </row>
  </sheetData>
  <mergeCells count="9">
    <mergeCell ref="A9:A12"/>
    <mergeCell ref="B9:B12"/>
    <mergeCell ref="C9:E11"/>
    <mergeCell ref="C1:E1"/>
    <mergeCell ref="A2:E2"/>
    <mergeCell ref="A3:E3"/>
    <mergeCell ref="B4:E4"/>
    <mergeCell ref="A5:E5"/>
    <mergeCell ref="A7:E7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C37"/>
  <sheetViews>
    <sheetView topLeftCell="A6" workbookViewId="0">
      <selection sqref="A1:D32"/>
    </sheetView>
  </sheetViews>
  <sheetFormatPr defaultRowHeight="14.4"/>
  <cols>
    <col min="1" max="1" width="57" customWidth="1"/>
    <col min="2" max="2" width="10.77734375" customWidth="1"/>
  </cols>
  <sheetData>
    <row r="1" spans="1:211" s="2" customFormat="1" ht="13.2">
      <c r="B1" s="481" t="s">
        <v>464</v>
      </c>
      <c r="C1" s="481"/>
      <c r="D1" s="481"/>
    </row>
    <row r="2" spans="1:211" s="2" customFormat="1" ht="13.2">
      <c r="A2" s="481" t="s">
        <v>431</v>
      </c>
      <c r="B2" s="481"/>
      <c r="C2" s="481"/>
      <c r="D2" s="481"/>
    </row>
    <row r="3" spans="1:211" s="2" customFormat="1" ht="13.2">
      <c r="A3" s="481" t="s">
        <v>432</v>
      </c>
      <c r="B3" s="481"/>
      <c r="C3" s="481"/>
      <c r="D3" s="481"/>
    </row>
    <row r="4" spans="1:211" s="2" customFormat="1" ht="13.2">
      <c r="A4" s="481" t="s">
        <v>433</v>
      </c>
      <c r="B4" s="481"/>
      <c r="C4" s="481"/>
      <c r="D4" s="481"/>
    </row>
    <row r="5" spans="1:211" s="2" customFormat="1" ht="12.75" customHeight="1">
      <c r="B5" s="522" t="s">
        <v>465</v>
      </c>
      <c r="C5" s="522"/>
      <c r="D5" s="522"/>
    </row>
    <row r="6" spans="1:211" s="2" customFormat="1" ht="50.1" customHeight="1" thickBot="1">
      <c r="A6" s="523" t="s">
        <v>466</v>
      </c>
      <c r="B6" s="523"/>
      <c r="C6" s="523"/>
      <c r="D6" s="523"/>
    </row>
    <row r="7" spans="1:211" s="2" customFormat="1" ht="25.5" customHeight="1">
      <c r="A7" s="500" t="s">
        <v>454</v>
      </c>
      <c r="B7" s="524" t="s">
        <v>61</v>
      </c>
      <c r="C7" s="524"/>
      <c r="D7" s="524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9"/>
      <c r="FP7" s="179"/>
      <c r="FQ7" s="179"/>
      <c r="FR7" s="179"/>
      <c r="FS7" s="179"/>
      <c r="FT7" s="179"/>
      <c r="FU7" s="179"/>
      <c r="FV7" s="179"/>
      <c r="FW7" s="179"/>
      <c r="FX7" s="179"/>
      <c r="FY7" s="179"/>
      <c r="FZ7" s="179"/>
      <c r="GA7" s="179"/>
      <c r="GB7" s="179"/>
      <c r="GC7" s="179"/>
      <c r="GD7" s="179"/>
      <c r="GE7" s="179"/>
      <c r="GF7" s="179"/>
      <c r="GG7" s="179"/>
      <c r="GH7" s="179"/>
      <c r="GI7" s="179"/>
      <c r="GJ7" s="179"/>
      <c r="GK7" s="179"/>
      <c r="GL7" s="179"/>
      <c r="GM7" s="179"/>
      <c r="GN7" s="179"/>
      <c r="GO7" s="179"/>
      <c r="GP7" s="179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</row>
    <row r="8" spans="1:211" s="2" customFormat="1" ht="22.65" customHeight="1">
      <c r="A8" s="501"/>
      <c r="B8" s="524"/>
      <c r="C8" s="524"/>
      <c r="D8" s="524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</row>
    <row r="9" spans="1:211" s="2" customFormat="1" ht="11.25" customHeight="1">
      <c r="A9" s="501"/>
      <c r="B9" s="524"/>
      <c r="C9" s="524"/>
      <c r="D9" s="524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</row>
    <row r="10" spans="1:211" s="2" customFormat="1" ht="16.350000000000001" customHeight="1" thickBot="1">
      <c r="A10" s="502"/>
      <c r="B10" s="209" t="s">
        <v>62</v>
      </c>
      <c r="C10" s="209" t="s">
        <v>63</v>
      </c>
      <c r="D10" s="209" t="s">
        <v>64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</row>
    <row r="11" spans="1:211" s="2" customFormat="1" ht="8.5500000000000007" customHeight="1" thickBot="1">
      <c r="A11" s="210" t="s">
        <v>310</v>
      </c>
      <c r="B11" s="211" t="s">
        <v>133</v>
      </c>
      <c r="C11" s="212" t="s">
        <v>311</v>
      </c>
      <c r="D11" s="213" t="s">
        <v>312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</row>
    <row r="12" spans="1:211" s="2" customFormat="1" ht="13.2">
      <c r="A12" s="214" t="s">
        <v>401</v>
      </c>
      <c r="B12" s="215">
        <v>92000</v>
      </c>
      <c r="C12" s="216">
        <v>92000</v>
      </c>
      <c r="D12" s="216">
        <v>92000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</row>
    <row r="13" spans="1:211" s="2" customFormat="1" ht="13.2">
      <c r="A13" s="214" t="s">
        <v>402</v>
      </c>
      <c r="B13" s="215">
        <v>234000</v>
      </c>
      <c r="C13" s="216">
        <v>234000</v>
      </c>
      <c r="D13" s="216">
        <v>234000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</row>
    <row r="14" spans="1:211" s="2" customFormat="1" ht="13.2">
      <c r="A14" s="214" t="s">
        <v>403</v>
      </c>
      <c r="B14" s="215">
        <v>194000</v>
      </c>
      <c r="C14" s="216">
        <v>194000</v>
      </c>
      <c r="D14" s="216">
        <v>194000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</row>
    <row r="15" spans="1:211" s="2" customFormat="1" ht="13.2">
      <c r="A15" s="214" t="s">
        <v>404</v>
      </c>
      <c r="B15" s="215">
        <v>73000</v>
      </c>
      <c r="C15" s="216">
        <v>73000</v>
      </c>
      <c r="D15" s="216">
        <v>73000</v>
      </c>
      <c r="E15" s="16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</row>
    <row r="16" spans="1:211" s="2" customFormat="1" ht="13.2">
      <c r="A16" s="214" t="s">
        <v>405</v>
      </c>
      <c r="B16" s="215"/>
      <c r="C16" s="216">
        <v>0</v>
      </c>
      <c r="D16" s="216">
        <v>0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</row>
    <row r="17" spans="1:211" s="2" customFormat="1" ht="13.2">
      <c r="A17" s="214" t="s">
        <v>406</v>
      </c>
      <c r="B17" s="215">
        <v>218000</v>
      </c>
      <c r="C17" s="216">
        <v>218000</v>
      </c>
      <c r="D17" s="216">
        <v>218000</v>
      </c>
      <c r="E17" s="16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  <c r="FW17" s="179"/>
      <c r="FX17" s="179"/>
      <c r="FY17" s="179"/>
      <c r="FZ17" s="179"/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79"/>
      <c r="GT17" s="179"/>
      <c r="GU17" s="179"/>
      <c r="GV17" s="179"/>
      <c r="GW17" s="179"/>
      <c r="GX17" s="179"/>
      <c r="GY17" s="179"/>
      <c r="GZ17" s="179"/>
      <c r="HA17" s="179"/>
      <c r="HB17" s="179"/>
      <c r="HC17" s="179"/>
    </row>
    <row r="18" spans="1:211" s="2" customFormat="1" ht="13.2">
      <c r="A18" s="214" t="s">
        <v>407</v>
      </c>
      <c r="B18" s="215">
        <v>221000</v>
      </c>
      <c r="C18" s="216">
        <v>221000</v>
      </c>
      <c r="D18" s="216">
        <v>221000</v>
      </c>
      <c r="E18" s="16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79"/>
      <c r="FL18" s="179"/>
      <c r="FM18" s="179"/>
      <c r="FN18" s="179"/>
      <c r="FO18" s="179"/>
      <c r="FP18" s="179"/>
      <c r="FQ18" s="179"/>
      <c r="FR18" s="179"/>
      <c r="FS18" s="179"/>
      <c r="FT18" s="179"/>
      <c r="FU18" s="179"/>
      <c r="FV18" s="179"/>
      <c r="FW18" s="179"/>
      <c r="FX18" s="179"/>
      <c r="FY18" s="179"/>
      <c r="FZ18" s="179"/>
      <c r="GA18" s="179"/>
      <c r="GB18" s="179"/>
      <c r="GC18" s="179"/>
      <c r="GD18" s="179"/>
      <c r="GE18" s="179"/>
      <c r="GF18" s="179"/>
      <c r="GG18" s="179"/>
      <c r="GH18" s="179"/>
      <c r="GI18" s="179"/>
      <c r="GJ18" s="179"/>
      <c r="GK18" s="179"/>
      <c r="GL18" s="179"/>
      <c r="GM18" s="179"/>
      <c r="GN18" s="179"/>
      <c r="GO18" s="179"/>
      <c r="GP18" s="179"/>
      <c r="GQ18" s="179"/>
      <c r="GR18" s="179"/>
      <c r="GS18" s="179"/>
      <c r="GT18" s="179"/>
      <c r="GU18" s="179"/>
      <c r="GV18" s="179"/>
      <c r="GW18" s="179"/>
      <c r="GX18" s="179"/>
      <c r="GY18" s="179"/>
      <c r="GZ18" s="179"/>
      <c r="HA18" s="179"/>
      <c r="HB18" s="179"/>
      <c r="HC18" s="179"/>
    </row>
    <row r="19" spans="1:211" s="2" customFormat="1" ht="13.2">
      <c r="A19" s="214" t="s">
        <v>408</v>
      </c>
      <c r="B19" s="215">
        <v>87000</v>
      </c>
      <c r="C19" s="216">
        <v>87000</v>
      </c>
      <c r="D19" s="216">
        <v>87000</v>
      </c>
      <c r="E19" s="16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  <c r="GF19" s="179"/>
      <c r="GG19" s="179"/>
      <c r="GH19" s="179"/>
      <c r="GI19" s="179"/>
      <c r="GJ19" s="179"/>
      <c r="GK19" s="179"/>
      <c r="GL19" s="179"/>
      <c r="GM19" s="179"/>
      <c r="GN19" s="179"/>
      <c r="GO19" s="179"/>
      <c r="GP19" s="179"/>
      <c r="GQ19" s="179"/>
      <c r="GR19" s="179"/>
      <c r="GS19" s="179"/>
      <c r="GT19" s="179"/>
      <c r="GU19" s="179"/>
      <c r="GV19" s="179"/>
      <c r="GW19" s="179"/>
      <c r="GX19" s="179"/>
      <c r="GY19" s="179"/>
      <c r="GZ19" s="179"/>
      <c r="HA19" s="179"/>
      <c r="HB19" s="179"/>
      <c r="HC19" s="179"/>
    </row>
    <row r="20" spans="1:211" s="2" customFormat="1" ht="13.2">
      <c r="A20" s="214" t="s">
        <v>409</v>
      </c>
      <c r="B20" s="215">
        <v>79000</v>
      </c>
      <c r="C20" s="216">
        <v>79000</v>
      </c>
      <c r="D20" s="216">
        <v>79000</v>
      </c>
      <c r="E20" s="16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  <c r="FW20" s="179"/>
      <c r="FX20" s="179"/>
      <c r="FY20" s="179"/>
      <c r="FZ20" s="179"/>
      <c r="GA20" s="179"/>
      <c r="GB20" s="179"/>
      <c r="GC20" s="179"/>
      <c r="GD20" s="179"/>
      <c r="GE20" s="179"/>
      <c r="GF20" s="179"/>
      <c r="GG20" s="179"/>
      <c r="GH20" s="179"/>
      <c r="GI20" s="179"/>
      <c r="GJ20" s="179"/>
      <c r="GK20" s="179"/>
      <c r="GL20" s="179"/>
      <c r="GM20" s="179"/>
      <c r="GN20" s="179"/>
      <c r="GO20" s="179"/>
      <c r="GP20" s="179"/>
      <c r="GQ20" s="179"/>
      <c r="GR20" s="179"/>
      <c r="GS20" s="179"/>
      <c r="GT20" s="179"/>
      <c r="GU20" s="179"/>
      <c r="GV20" s="179"/>
      <c r="GW20" s="179"/>
      <c r="GX20" s="179"/>
      <c r="GY20" s="179"/>
      <c r="GZ20" s="179"/>
      <c r="HA20" s="179"/>
      <c r="HB20" s="179"/>
      <c r="HC20" s="179"/>
    </row>
    <row r="21" spans="1:211" s="2" customFormat="1" ht="13.2">
      <c r="A21" s="214" t="s">
        <v>410</v>
      </c>
      <c r="B21" s="215">
        <v>72000</v>
      </c>
      <c r="C21" s="216">
        <v>72000</v>
      </c>
      <c r="D21" s="216">
        <v>72000</v>
      </c>
      <c r="E21" s="16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</row>
    <row r="22" spans="1:211" s="2" customFormat="1" ht="13.2">
      <c r="A22" s="214" t="s">
        <v>411</v>
      </c>
      <c r="B22" s="215">
        <v>83000</v>
      </c>
      <c r="C22" s="216">
        <v>83000</v>
      </c>
      <c r="D22" s="216">
        <v>83000</v>
      </c>
      <c r="E22" s="16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</row>
    <row r="23" spans="1:211" s="2" customFormat="1" ht="13.2">
      <c r="A23" s="214" t="s">
        <v>412</v>
      </c>
      <c r="B23" s="215">
        <v>80000</v>
      </c>
      <c r="C23" s="216">
        <v>80000</v>
      </c>
      <c r="D23" s="216">
        <v>80000</v>
      </c>
      <c r="E23" s="16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</row>
    <row r="24" spans="1:211" s="2" customFormat="1" ht="13.2">
      <c r="A24" s="214" t="s">
        <v>413</v>
      </c>
      <c r="B24" s="215">
        <v>198000</v>
      </c>
      <c r="C24" s="216">
        <v>198000</v>
      </c>
      <c r="D24" s="216">
        <v>198000</v>
      </c>
      <c r="E24" s="16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79"/>
      <c r="GN24" s="179"/>
      <c r="GO24" s="179"/>
      <c r="GP24" s="179"/>
      <c r="GQ24" s="179"/>
      <c r="GR24" s="179"/>
      <c r="GS24" s="179"/>
      <c r="GT24" s="179"/>
      <c r="GU24" s="179"/>
      <c r="GV24" s="179"/>
      <c r="GW24" s="179"/>
      <c r="GX24" s="179"/>
      <c r="GY24" s="179"/>
      <c r="GZ24" s="179"/>
      <c r="HA24" s="179"/>
      <c r="HB24" s="179"/>
      <c r="HC24" s="179"/>
    </row>
    <row r="25" spans="1:211" s="2" customFormat="1" ht="13.2">
      <c r="A25" s="214" t="s">
        <v>414</v>
      </c>
      <c r="B25" s="215">
        <v>192000</v>
      </c>
      <c r="C25" s="216">
        <v>192000</v>
      </c>
      <c r="D25" s="216">
        <v>192000</v>
      </c>
      <c r="E25" s="16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  <c r="GV25" s="179"/>
      <c r="GW25" s="179"/>
      <c r="GX25" s="179"/>
      <c r="GY25" s="179"/>
      <c r="GZ25" s="179"/>
      <c r="HA25" s="179"/>
      <c r="HB25" s="179"/>
      <c r="HC25" s="179"/>
    </row>
    <row r="26" spans="1:211" s="2" customFormat="1" ht="13.2">
      <c r="A26" s="214" t="s">
        <v>415</v>
      </c>
      <c r="B26" s="215">
        <v>86000</v>
      </c>
      <c r="C26" s="216">
        <v>86000</v>
      </c>
      <c r="D26" s="216">
        <v>86000</v>
      </c>
      <c r="E26" s="16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</row>
    <row r="27" spans="1:211" s="2" customFormat="1" ht="13.2">
      <c r="A27" s="214" t="s">
        <v>416</v>
      </c>
      <c r="B27" s="215">
        <v>72000</v>
      </c>
      <c r="C27" s="216">
        <v>72000</v>
      </c>
      <c r="D27" s="216">
        <v>72000</v>
      </c>
      <c r="E27" s="16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79"/>
      <c r="GN27" s="179"/>
      <c r="GO27" s="179"/>
      <c r="GP27" s="179"/>
      <c r="GQ27" s="179"/>
      <c r="GR27" s="179"/>
      <c r="GS27" s="179"/>
      <c r="GT27" s="179"/>
      <c r="GU27" s="179"/>
      <c r="GV27" s="179"/>
      <c r="GW27" s="179"/>
      <c r="GX27" s="179"/>
      <c r="GY27" s="179"/>
      <c r="GZ27" s="179"/>
      <c r="HA27" s="179"/>
      <c r="HB27" s="179"/>
      <c r="HC27" s="179"/>
    </row>
    <row r="28" spans="1:211" s="2" customFormat="1" ht="13.2">
      <c r="A28" s="214" t="s">
        <v>417</v>
      </c>
      <c r="B28" s="215">
        <v>194000</v>
      </c>
      <c r="C28" s="216">
        <v>194000</v>
      </c>
      <c r="D28" s="216">
        <v>194000</v>
      </c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79"/>
      <c r="GN28" s="179"/>
      <c r="GO28" s="179"/>
      <c r="GP28" s="179"/>
      <c r="GQ28" s="179"/>
      <c r="GR28" s="179"/>
      <c r="GS28" s="179"/>
      <c r="GT28" s="179"/>
      <c r="GU28" s="179"/>
      <c r="GV28" s="179"/>
      <c r="GW28" s="179"/>
      <c r="GX28" s="179"/>
      <c r="GY28" s="179"/>
      <c r="GZ28" s="179"/>
      <c r="HA28" s="179"/>
      <c r="HB28" s="179"/>
      <c r="HC28" s="179"/>
    </row>
    <row r="29" spans="1:211" s="2" customFormat="1" ht="13.2">
      <c r="A29" s="214" t="s">
        <v>418</v>
      </c>
      <c r="B29" s="215">
        <v>88000</v>
      </c>
      <c r="C29" s="216">
        <v>88000</v>
      </c>
      <c r="D29" s="216">
        <v>88000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</row>
    <row r="30" spans="1:211" s="2" customFormat="1" ht="13.2">
      <c r="A30" s="214" t="s">
        <v>419</v>
      </c>
      <c r="B30" s="215">
        <v>85000</v>
      </c>
      <c r="C30" s="216">
        <v>85000</v>
      </c>
      <c r="D30" s="216">
        <v>85000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79"/>
      <c r="GN30" s="179"/>
      <c r="GO30" s="179"/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</row>
    <row r="31" spans="1:211" s="2" customFormat="1" ht="13.8" thickBot="1">
      <c r="A31" s="217" t="s">
        <v>420</v>
      </c>
      <c r="B31" s="215">
        <v>76000</v>
      </c>
      <c r="C31" s="216">
        <v>76000</v>
      </c>
      <c r="D31" s="216">
        <v>76000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</row>
    <row r="32" spans="1:211" s="2" customFormat="1" ht="13.8" thickBot="1">
      <c r="A32" s="188" t="s">
        <v>50</v>
      </c>
      <c r="B32" s="218">
        <v>2424000</v>
      </c>
      <c r="C32" s="218">
        <v>2424000</v>
      </c>
      <c r="D32" s="218">
        <v>2424000</v>
      </c>
    </row>
    <row r="33" spans="1:2" s="2" customFormat="1" ht="13.2">
      <c r="B33" s="190"/>
    </row>
    <row r="34" spans="1:2" s="2" customFormat="1" ht="13.2">
      <c r="B34" s="190"/>
    </row>
    <row r="35" spans="1:2" s="2" customFormat="1" ht="13.2">
      <c r="B35" s="190"/>
    </row>
    <row r="36" spans="1:2">
      <c r="A36" s="3"/>
      <c r="B36" s="202"/>
    </row>
    <row r="37" spans="1:2">
      <c r="A37" s="3"/>
      <c r="B37" s="202"/>
    </row>
  </sheetData>
  <mergeCells count="8">
    <mergeCell ref="A7:A10"/>
    <mergeCell ref="B7:D9"/>
    <mergeCell ref="B1:D1"/>
    <mergeCell ref="A2:D2"/>
    <mergeCell ref="A3:D3"/>
    <mergeCell ref="A4:D4"/>
    <mergeCell ref="B5:D5"/>
    <mergeCell ref="A6:D6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3"/>
  <sheetViews>
    <sheetView topLeftCell="A10" workbookViewId="0">
      <selection activeCell="C38" sqref="A1:C38"/>
    </sheetView>
  </sheetViews>
  <sheetFormatPr defaultRowHeight="14.4"/>
  <cols>
    <col min="1" max="1" width="5.6640625" customWidth="1"/>
    <col min="2" max="2" width="63.44140625" customWidth="1"/>
    <col min="3" max="3" width="10" customWidth="1"/>
  </cols>
  <sheetData>
    <row r="1" spans="1:3" s="3" customFormat="1" ht="13.2">
      <c r="B1" s="2"/>
      <c r="C1" s="177" t="s">
        <v>467</v>
      </c>
    </row>
    <row r="2" spans="1:3" s="3" customFormat="1" ht="13.2">
      <c r="B2" s="481" t="s">
        <v>431</v>
      </c>
      <c r="C2" s="481"/>
    </row>
    <row r="3" spans="1:3" s="3" customFormat="1" ht="13.2">
      <c r="B3" s="481" t="s">
        <v>468</v>
      </c>
      <c r="C3" s="481"/>
    </row>
    <row r="4" spans="1:3" s="3" customFormat="1" ht="13.2">
      <c r="B4" s="481" t="s">
        <v>391</v>
      </c>
      <c r="C4" s="481"/>
    </row>
    <row r="5" spans="1:3" s="3" customFormat="1" ht="13.2">
      <c r="B5" s="180"/>
      <c r="C5" s="178" t="s">
        <v>469</v>
      </c>
    </row>
    <row r="6" spans="1:3" s="3" customFormat="1" ht="13.2">
      <c r="B6" s="511" t="s">
        <v>470</v>
      </c>
      <c r="C6" s="511"/>
    </row>
    <row r="7" spans="1:3" s="3" customFormat="1" ht="13.2">
      <c r="B7" s="511" t="s">
        <v>9</v>
      </c>
      <c r="C7" s="511"/>
    </row>
    <row r="8" spans="1:3" s="3" customFormat="1" ht="13.8" thickBot="1">
      <c r="C8" s="219"/>
    </row>
    <row r="9" spans="1:3" s="3" customFormat="1" ht="21" customHeight="1">
      <c r="A9" s="525" t="s">
        <v>58</v>
      </c>
      <c r="B9" s="527" t="s">
        <v>471</v>
      </c>
      <c r="C9" s="529" t="s">
        <v>472</v>
      </c>
    </row>
    <row r="10" spans="1:3" s="3" customFormat="1" ht="12.75" customHeight="1">
      <c r="A10" s="526"/>
      <c r="B10" s="528"/>
      <c r="C10" s="530"/>
    </row>
    <row r="11" spans="1:3" s="3" customFormat="1" ht="13.65" customHeight="1">
      <c r="A11" s="526"/>
      <c r="B11" s="528"/>
      <c r="C11" s="530"/>
    </row>
    <row r="12" spans="1:3" s="3" customFormat="1" ht="9.75" customHeight="1">
      <c r="A12" s="526"/>
      <c r="B12" s="528"/>
      <c r="C12" s="530"/>
    </row>
    <row r="13" spans="1:3" s="3" customFormat="1" ht="13.65" hidden="1" customHeight="1">
      <c r="A13" s="526"/>
      <c r="B13" s="528"/>
      <c r="C13" s="531"/>
    </row>
    <row r="14" spans="1:3" s="3" customFormat="1" ht="15.75" customHeight="1">
      <c r="A14" s="144">
        <v>1</v>
      </c>
      <c r="B14" s="133" t="s">
        <v>473</v>
      </c>
      <c r="C14" s="220">
        <v>10656190</v>
      </c>
    </row>
    <row r="15" spans="1:3" s="3" customFormat="1" ht="15.75" customHeight="1">
      <c r="A15" s="144">
        <v>2</v>
      </c>
      <c r="B15" s="133" t="s">
        <v>94</v>
      </c>
      <c r="C15" s="220" t="s">
        <v>9</v>
      </c>
    </row>
    <row r="16" spans="1:3" s="3" customFormat="1" ht="11.25" customHeight="1">
      <c r="A16" s="144"/>
      <c r="B16" s="133" t="s">
        <v>474</v>
      </c>
      <c r="C16" s="220">
        <v>0</v>
      </c>
    </row>
    <row r="17" spans="1:3" s="3" customFormat="1" ht="13.2">
      <c r="A17" s="144" t="s">
        <v>9</v>
      </c>
      <c r="B17" s="133" t="s">
        <v>475</v>
      </c>
      <c r="C17" s="220">
        <v>6300940</v>
      </c>
    </row>
    <row r="18" spans="1:3" s="3" customFormat="1" ht="13.2">
      <c r="A18" s="144" t="s">
        <v>9</v>
      </c>
      <c r="B18" s="133" t="s">
        <v>476</v>
      </c>
      <c r="C18" s="220">
        <v>4355250</v>
      </c>
    </row>
    <row r="19" spans="1:3" s="3" customFormat="1" ht="13.2">
      <c r="A19" s="144" t="s">
        <v>9</v>
      </c>
      <c r="B19" s="133" t="s">
        <v>185</v>
      </c>
      <c r="C19" s="220">
        <v>14436400</v>
      </c>
    </row>
    <row r="20" spans="1:3" s="3" customFormat="1" ht="13.2">
      <c r="A20" s="144"/>
      <c r="B20" s="133" t="s">
        <v>94</v>
      </c>
      <c r="C20" s="220" t="s">
        <v>9</v>
      </c>
    </row>
    <row r="21" spans="1:3" s="3" customFormat="1" ht="13.2">
      <c r="A21" s="144"/>
      <c r="B21" s="133" t="s">
        <v>474</v>
      </c>
      <c r="C21" s="220">
        <v>646400</v>
      </c>
    </row>
    <row r="22" spans="1:3" s="3" customFormat="1" ht="13.2">
      <c r="A22" s="144"/>
      <c r="B22" s="133" t="s">
        <v>477</v>
      </c>
      <c r="C22" s="220">
        <v>0</v>
      </c>
    </row>
    <row r="23" spans="1:3" s="3" customFormat="1" ht="26.4">
      <c r="A23" s="144"/>
      <c r="B23" s="133" t="s">
        <v>478</v>
      </c>
      <c r="C23" s="220">
        <v>246400</v>
      </c>
    </row>
    <row r="24" spans="1:3" s="3" customFormat="1" ht="13.2">
      <c r="A24" s="144"/>
      <c r="B24" s="133" t="s">
        <v>479</v>
      </c>
      <c r="C24" s="220">
        <v>400000</v>
      </c>
    </row>
    <row r="25" spans="1:3" s="3" customFormat="1" ht="13.2">
      <c r="A25" s="144"/>
      <c r="B25" s="133" t="s">
        <v>475</v>
      </c>
      <c r="C25" s="220">
        <v>9790000</v>
      </c>
    </row>
    <row r="26" spans="1:3" s="3" customFormat="1" ht="13.2">
      <c r="A26" s="144"/>
      <c r="B26" s="133" t="s">
        <v>477</v>
      </c>
      <c r="C26" s="220">
        <v>0</v>
      </c>
    </row>
    <row r="27" spans="1:3" s="3" customFormat="1" ht="13.2">
      <c r="A27" s="144"/>
      <c r="B27" s="133" t="s">
        <v>480</v>
      </c>
      <c r="C27" s="220">
        <v>7000000</v>
      </c>
    </row>
    <row r="28" spans="1:3" s="3" customFormat="1" ht="13.2">
      <c r="A28" s="144"/>
      <c r="B28" s="133" t="s">
        <v>481</v>
      </c>
      <c r="C28" s="220">
        <v>400000</v>
      </c>
    </row>
    <row r="29" spans="1:3" s="3" customFormat="1" ht="13.2">
      <c r="A29" s="144"/>
      <c r="B29" s="133" t="s">
        <v>482</v>
      </c>
      <c r="C29" s="220">
        <v>920000</v>
      </c>
    </row>
    <row r="30" spans="1:3" s="3" customFormat="1" ht="13.2">
      <c r="A30" s="144"/>
      <c r="B30" s="133" t="s">
        <v>483</v>
      </c>
      <c r="C30" s="220">
        <v>500000</v>
      </c>
    </row>
    <row r="31" spans="1:3" s="3" customFormat="1" ht="13.2">
      <c r="A31" s="144"/>
      <c r="B31" s="133" t="s">
        <v>484</v>
      </c>
      <c r="C31" s="220">
        <v>250000</v>
      </c>
    </row>
    <row r="32" spans="1:3" s="3" customFormat="1" ht="13.2">
      <c r="A32" s="144"/>
      <c r="B32" s="133" t="s">
        <v>485</v>
      </c>
      <c r="C32" s="220">
        <v>220000</v>
      </c>
    </row>
    <row r="33" spans="1:3" s="3" customFormat="1" ht="13.2">
      <c r="A33" s="144"/>
      <c r="B33" s="133" t="s">
        <v>486</v>
      </c>
      <c r="C33" s="220">
        <v>500000</v>
      </c>
    </row>
    <row r="34" spans="1:3" s="3" customFormat="1" ht="13.2">
      <c r="A34" s="144"/>
      <c r="B34" s="133" t="s">
        <v>476</v>
      </c>
      <c r="C34" s="220">
        <v>4000000</v>
      </c>
    </row>
    <row r="35" spans="1:3" s="3" customFormat="1" ht="13.2">
      <c r="A35" s="144"/>
      <c r="B35" s="133" t="s">
        <v>487</v>
      </c>
      <c r="C35" s="220" t="s">
        <v>9</v>
      </c>
    </row>
    <row r="36" spans="1:3" s="3" customFormat="1" ht="13.2">
      <c r="A36" s="144"/>
      <c r="B36" s="133" t="s">
        <v>488</v>
      </c>
      <c r="C36" s="220">
        <v>4000000</v>
      </c>
    </row>
    <row r="37" spans="1:3" s="3" customFormat="1" ht="13.2">
      <c r="A37" s="144"/>
      <c r="B37" s="133" t="s">
        <v>297</v>
      </c>
      <c r="C37" s="220">
        <v>25092590</v>
      </c>
    </row>
    <row r="38" spans="1:3" s="3" customFormat="1" ht="13.2"/>
    <row r="39" spans="1:3" s="3" customFormat="1" ht="13.2"/>
    <row r="40" spans="1:3" s="3" customFormat="1" ht="13.2"/>
    <row r="41" spans="1:3" s="3" customFormat="1" ht="13.2"/>
    <row r="42" spans="1:3" s="3" customFormat="1" ht="13.2"/>
    <row r="43" spans="1:3" s="3" customFormat="1" ht="13.2"/>
  </sheetData>
  <mergeCells count="8">
    <mergeCell ref="A9:A13"/>
    <mergeCell ref="B9:B13"/>
    <mergeCell ref="C9:C13"/>
    <mergeCell ref="B2:C2"/>
    <mergeCell ref="B3:C3"/>
    <mergeCell ref="B4:C4"/>
    <mergeCell ref="B6:C6"/>
    <mergeCell ref="B7:C7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7"/>
  <sheetViews>
    <sheetView topLeftCell="A21" workbookViewId="0">
      <selection sqref="A1:F42"/>
    </sheetView>
  </sheetViews>
  <sheetFormatPr defaultColWidth="8.77734375" defaultRowHeight="14.4"/>
  <cols>
    <col min="1" max="1" width="4.21875" style="107" customWidth="1"/>
    <col min="2" max="2" width="30.33203125" style="107" customWidth="1"/>
    <col min="3" max="3" width="10.6640625" style="107" customWidth="1"/>
    <col min="4" max="4" width="11" style="107" customWidth="1"/>
    <col min="5" max="5" width="11.88671875" style="107" customWidth="1"/>
    <col min="6" max="6" width="10.77734375" style="107" customWidth="1"/>
    <col min="7" max="7" width="12.5546875" style="107" customWidth="1"/>
    <col min="8" max="9" width="10.77734375" style="107" customWidth="1"/>
    <col min="10" max="12" width="8.77734375" style="107"/>
    <col min="13" max="13" width="27.33203125" style="107" customWidth="1"/>
    <col min="14" max="23" width="8.77734375" style="107"/>
    <col min="24" max="24" width="11" style="107" bestFit="1" customWidth="1"/>
    <col min="25" max="16384" width="8.77734375" style="107"/>
  </cols>
  <sheetData>
    <row r="1" spans="1:11" s="32" customFormat="1" ht="13.2">
      <c r="C1" s="409" t="s">
        <v>559</v>
      </c>
      <c r="D1" s="409"/>
      <c r="E1" s="409"/>
      <c r="F1" s="409"/>
    </row>
    <row r="2" spans="1:11" s="32" customFormat="1" ht="13.2">
      <c r="B2" s="335"/>
      <c r="C2" s="409" t="s">
        <v>431</v>
      </c>
      <c r="D2" s="409"/>
      <c r="E2" s="409"/>
      <c r="F2" s="409"/>
    </row>
    <row r="3" spans="1:11" s="32" customFormat="1" ht="13.2">
      <c r="B3" s="409" t="s">
        <v>560</v>
      </c>
      <c r="C3" s="409"/>
      <c r="D3" s="409"/>
      <c r="E3" s="409"/>
      <c r="F3" s="409"/>
    </row>
    <row r="4" spans="1:11" s="32" customFormat="1" ht="13.2">
      <c r="B4" s="335"/>
      <c r="C4" s="409" t="s">
        <v>561</v>
      </c>
      <c r="D4" s="409"/>
      <c r="E4" s="409"/>
      <c r="F4" s="409"/>
    </row>
    <row r="5" spans="1:11" s="32" customFormat="1" ht="13.2">
      <c r="B5" s="335"/>
      <c r="C5" s="306"/>
      <c r="D5" s="409" t="s">
        <v>510</v>
      </c>
      <c r="E5" s="409"/>
      <c r="F5" s="409"/>
    </row>
    <row r="6" spans="1:11" s="32" customFormat="1" ht="13.2">
      <c r="A6" s="532" t="s">
        <v>562</v>
      </c>
      <c r="B6" s="532"/>
      <c r="C6" s="532"/>
      <c r="D6" s="532"/>
      <c r="E6" s="532"/>
    </row>
    <row r="7" spans="1:11" s="32" customFormat="1" ht="13.2">
      <c r="A7" s="532" t="s">
        <v>563</v>
      </c>
      <c r="B7" s="532"/>
      <c r="C7" s="532"/>
      <c r="D7" s="532"/>
      <c r="E7" s="532"/>
    </row>
    <row r="8" spans="1:11" s="32" customFormat="1" ht="13.2">
      <c r="A8" s="532" t="s">
        <v>564</v>
      </c>
      <c r="B8" s="532"/>
      <c r="C8" s="532"/>
      <c r="D8" s="532"/>
      <c r="E8" s="532"/>
    </row>
    <row r="9" spans="1:11" s="32" customFormat="1" ht="13.2">
      <c r="F9" s="336" t="s">
        <v>565</v>
      </c>
    </row>
    <row r="10" spans="1:11" s="32" customFormat="1" ht="66" customHeight="1">
      <c r="A10" s="37" t="s">
        <v>58</v>
      </c>
      <c r="B10" s="37" t="s">
        <v>542</v>
      </c>
      <c r="C10" s="37" t="s">
        <v>566</v>
      </c>
      <c r="D10" s="37" t="s">
        <v>567</v>
      </c>
      <c r="E10" s="37" t="s">
        <v>365</v>
      </c>
      <c r="F10" s="37" t="s">
        <v>366</v>
      </c>
      <c r="G10" s="33"/>
      <c r="H10" s="33"/>
      <c r="I10" s="33"/>
      <c r="J10" s="33"/>
      <c r="K10" s="33"/>
    </row>
    <row r="11" spans="1:11" s="338" customFormat="1" ht="12.75" customHeight="1">
      <c r="A11" s="59">
        <v>1</v>
      </c>
      <c r="B11" s="59" t="str">
        <f>'[1]учительство  '!B5</f>
        <v xml:space="preserve"> МКОУ Алак СОШ лицей</v>
      </c>
      <c r="C11" s="337">
        <v>108</v>
      </c>
      <c r="D11" s="260">
        <v>331871.84621545859</v>
      </c>
      <c r="E11" s="44">
        <v>281703.6556353168</v>
      </c>
      <c r="F11" s="44">
        <v>281703.6556353168</v>
      </c>
    </row>
    <row r="12" spans="1:11" s="32" customFormat="1" ht="13.2">
      <c r="A12" s="59">
        <v>2</v>
      </c>
      <c r="B12" s="59" t="str">
        <f>'[1]учительство  '!B6</f>
        <v xml:space="preserve"> МКОУ Анди СОШ №1</v>
      </c>
      <c r="C12" s="337">
        <v>131</v>
      </c>
      <c r="D12" s="260">
        <v>402548.25790949143</v>
      </c>
      <c r="E12" s="44">
        <v>341696.10081691208</v>
      </c>
      <c r="F12" s="44">
        <v>341696.10081691208</v>
      </c>
      <c r="G12" s="33"/>
      <c r="H12" s="33"/>
      <c r="I12" s="33"/>
      <c r="J12" s="33"/>
      <c r="K12" s="33"/>
    </row>
    <row r="13" spans="1:11" s="32" customFormat="1" ht="13.2">
      <c r="A13" s="59">
        <v>3</v>
      </c>
      <c r="B13" s="59" t="str">
        <f>'[1]учительство  '!B7</f>
        <v xml:space="preserve"> МКОУ Анди СОШ №2 </v>
      </c>
      <c r="C13" s="337">
        <v>121</v>
      </c>
      <c r="D13" s="260">
        <v>371819.38325991191</v>
      </c>
      <c r="E13" s="44">
        <v>315612.42899882718</v>
      </c>
      <c r="F13" s="44">
        <v>315612.42899882718</v>
      </c>
      <c r="G13" s="33"/>
      <c r="H13" s="33"/>
      <c r="I13" s="33"/>
      <c r="J13" s="33"/>
      <c r="K13" s="33"/>
    </row>
    <row r="14" spans="1:11" s="32" customFormat="1" ht="13.2">
      <c r="A14" s="59">
        <v>4</v>
      </c>
      <c r="B14" s="59" t="str">
        <f>'[1]учительство  '!B8</f>
        <v xml:space="preserve"> МКОУ Ансалта СОШ</v>
      </c>
      <c r="C14" s="337">
        <v>172</v>
      </c>
      <c r="D14" s="260">
        <v>528536.6439727674</v>
      </c>
      <c r="E14" s="44">
        <v>448639.15527106012</v>
      </c>
      <c r="F14" s="44">
        <v>448639.15527106012</v>
      </c>
      <c r="G14" s="33"/>
      <c r="H14" s="33"/>
      <c r="I14" s="33"/>
      <c r="J14" s="33"/>
      <c r="K14" s="33"/>
    </row>
    <row r="15" spans="1:11" s="32" customFormat="1" ht="13.2">
      <c r="A15" s="59">
        <v>5</v>
      </c>
      <c r="B15" s="59" t="str">
        <f>'[1]учительство  '!B9</f>
        <v xml:space="preserve"> МКОУ Ашали ООШ</v>
      </c>
      <c r="C15" s="337">
        <v>24</v>
      </c>
      <c r="D15" s="260">
        <v>73749.299158990791</v>
      </c>
      <c r="E15" s="44">
        <v>62600.812363403733</v>
      </c>
      <c r="F15" s="44">
        <v>62600.812363403733</v>
      </c>
      <c r="G15" s="33"/>
      <c r="H15" s="33"/>
      <c r="I15" s="33"/>
      <c r="J15" s="33"/>
      <c r="K15" s="33"/>
    </row>
    <row r="16" spans="1:11" s="32" customFormat="1" ht="13.2">
      <c r="A16" s="59">
        <v>6</v>
      </c>
      <c r="B16" s="59" t="str">
        <f>'[1]учительство  '!B10</f>
        <v xml:space="preserve">МКОУ БСШ №1 </v>
      </c>
      <c r="C16" s="337">
        <v>254</v>
      </c>
      <c r="D16" s="260">
        <v>780513.41609931923</v>
      </c>
      <c r="E16" s="44">
        <v>662525.26417935616</v>
      </c>
      <c r="F16" s="44">
        <v>662525.26417935616</v>
      </c>
      <c r="G16" s="33"/>
      <c r="H16" s="33"/>
      <c r="I16" s="33"/>
      <c r="J16" s="33"/>
      <c r="K16" s="33" t="s">
        <v>568</v>
      </c>
    </row>
    <row r="17" spans="1:11" s="32" customFormat="1" ht="13.2">
      <c r="A17" s="59">
        <v>7</v>
      </c>
      <c r="B17" s="59" t="str">
        <f>'[1]учительство  '!B11</f>
        <v xml:space="preserve"> МКОУ БСШ №2</v>
      </c>
      <c r="C17" s="337">
        <v>238</v>
      </c>
      <c r="D17" s="260">
        <v>731347.216659992</v>
      </c>
      <c r="E17" s="44">
        <v>620791.3892704203</v>
      </c>
      <c r="F17" s="44">
        <v>620791.3892704203</v>
      </c>
      <c r="G17" s="33"/>
      <c r="H17" s="33"/>
      <c r="I17" s="33"/>
      <c r="J17" s="33" t="s">
        <v>9</v>
      </c>
      <c r="K17" s="33"/>
    </row>
    <row r="18" spans="1:11" s="32" customFormat="1" ht="13.2">
      <c r="A18" s="59">
        <v>8</v>
      </c>
      <c r="B18" s="59" t="str">
        <f>'[1]учительство  '!B12</f>
        <v xml:space="preserve">МКОУ БСШ №3 </v>
      </c>
      <c r="C18" s="337">
        <v>59</v>
      </c>
      <c r="D18" s="260">
        <v>181300.36043251902</v>
      </c>
      <c r="E18" s="44">
        <v>153893.66372670085</v>
      </c>
      <c r="F18" s="44">
        <v>153893.66372670085</v>
      </c>
      <c r="G18" s="33"/>
      <c r="H18" s="33"/>
      <c r="I18" s="33"/>
      <c r="J18" s="33"/>
      <c r="K18" s="33"/>
    </row>
    <row r="19" spans="1:11" s="32" customFormat="1" ht="13.2">
      <c r="A19" s="59">
        <v>9</v>
      </c>
      <c r="B19" s="59" t="str">
        <f>'[1]учительство  '!B13</f>
        <v xml:space="preserve">МКОУ Гагатли СОШ </v>
      </c>
      <c r="C19" s="337">
        <v>126</v>
      </c>
      <c r="D19" s="260">
        <v>387183.82058470167</v>
      </c>
      <c r="E19" s="44">
        <v>328654.26490786963</v>
      </c>
      <c r="F19" s="44">
        <v>328654.26490786963</v>
      </c>
      <c r="G19" s="33"/>
      <c r="H19" s="33"/>
      <c r="I19" s="33"/>
      <c r="J19" s="33"/>
      <c r="K19" s="33"/>
    </row>
    <row r="20" spans="1:11" s="32" customFormat="1" ht="13.2">
      <c r="A20" s="59">
        <v>10</v>
      </c>
      <c r="B20" s="59" t="str">
        <f>'[1]учительство  '!B14</f>
        <v xml:space="preserve"> МКОУ Годобери СОШ  </v>
      </c>
      <c r="C20" s="337">
        <v>187</v>
      </c>
      <c r="D20" s="260">
        <v>574629.95594713662</v>
      </c>
      <c r="E20" s="44">
        <v>487764.66299818747</v>
      </c>
      <c r="F20" s="44">
        <v>487764.66299818747</v>
      </c>
      <c r="G20" s="33"/>
      <c r="H20" s="33"/>
      <c r="I20" s="33"/>
      <c r="J20" s="33" t="s">
        <v>568</v>
      </c>
      <c r="K20" s="33"/>
    </row>
    <row r="21" spans="1:11" s="32" customFormat="1" ht="13.2">
      <c r="A21" s="59">
        <v>11</v>
      </c>
      <c r="B21" s="59" t="str">
        <f>'[1]учительство  '!B15</f>
        <v xml:space="preserve"> МКОУ Зило СОШ  </v>
      </c>
      <c r="C21" s="337">
        <v>31</v>
      </c>
      <c r="D21" s="260">
        <v>95259.51141369644</v>
      </c>
      <c r="E21" s="44">
        <v>80859.382636063165</v>
      </c>
      <c r="F21" s="44">
        <v>80859.382636063165</v>
      </c>
      <c r="G21" s="33"/>
      <c r="H21" s="33"/>
      <c r="I21" s="33"/>
      <c r="J21" s="33"/>
      <c r="K21" s="33"/>
    </row>
    <row r="22" spans="1:11" s="32" customFormat="1" ht="13.2">
      <c r="A22" s="59">
        <v>12</v>
      </c>
      <c r="B22" s="59" t="str">
        <f>'[1]учительство  '!B16</f>
        <v xml:space="preserve"> МКОУ Кванхидатли ООШ  </v>
      </c>
      <c r="C22" s="337">
        <v>29</v>
      </c>
      <c r="D22" s="260">
        <v>89113.736483780536</v>
      </c>
      <c r="E22" s="44">
        <v>75642.648272446182</v>
      </c>
      <c r="F22" s="44">
        <v>75642.648272446182</v>
      </c>
      <c r="G22" s="33"/>
      <c r="H22" s="33"/>
      <c r="I22" s="33"/>
      <c r="J22" s="33"/>
      <c r="K22" s="33"/>
    </row>
    <row r="23" spans="1:11" s="32" customFormat="1" ht="13.2">
      <c r="A23" s="59">
        <v>13</v>
      </c>
      <c r="B23" s="59" t="str">
        <f>'[1]учительство  '!B17</f>
        <v xml:space="preserve"> МКОУ Миарсо СОШ  </v>
      </c>
      <c r="C23" s="337">
        <v>86</v>
      </c>
      <c r="D23" s="260">
        <v>264268.3219863837</v>
      </c>
      <c r="E23" s="44">
        <v>224319.57763553006</v>
      </c>
      <c r="F23" s="44">
        <v>224319.57763553006</v>
      </c>
      <c r="G23" s="33"/>
      <c r="H23" s="33"/>
      <c r="I23" s="33"/>
      <c r="J23" s="33"/>
      <c r="K23" s="33"/>
    </row>
    <row r="24" spans="1:11" s="32" customFormat="1" ht="13.2">
      <c r="A24" s="59">
        <v>14</v>
      </c>
      <c r="B24" s="59" t="str">
        <f>'[1]учительство  '!B18</f>
        <v xml:space="preserve"> МКОУ Муни СОШ  </v>
      </c>
      <c r="C24" s="337">
        <v>183</v>
      </c>
      <c r="D24" s="260">
        <v>562338.40608730481</v>
      </c>
      <c r="E24" s="44">
        <v>477331.19427095348</v>
      </c>
      <c r="F24" s="44">
        <v>477331.19427095348</v>
      </c>
      <c r="G24" s="33"/>
      <c r="H24" s="33"/>
      <c r="I24" s="33"/>
      <c r="J24" s="33"/>
      <c r="K24" s="33"/>
    </row>
    <row r="25" spans="1:11" s="32" customFormat="1" ht="13.2">
      <c r="A25" s="59">
        <v>15</v>
      </c>
      <c r="B25" s="59" t="str">
        <f>'[1]учительство  '!B19</f>
        <v xml:space="preserve"> МКОУ Ортоколо СОШ  </v>
      </c>
      <c r="C25" s="337">
        <v>55</v>
      </c>
      <c r="D25" s="260">
        <v>169008.81057268725</v>
      </c>
      <c r="E25" s="44">
        <v>143460.19499946691</v>
      </c>
      <c r="F25" s="44">
        <v>143460.19499946691</v>
      </c>
      <c r="G25" s="33"/>
      <c r="H25" s="33"/>
      <c r="I25" s="33"/>
      <c r="J25" s="33"/>
      <c r="K25" s="33"/>
    </row>
    <row r="26" spans="1:11" s="32" customFormat="1" ht="13.2">
      <c r="A26" s="59">
        <v>16</v>
      </c>
      <c r="B26" s="59" t="str">
        <f>'[1]учительство  '!B20</f>
        <v xml:space="preserve"> МКОУ Рахата СОШ  </v>
      </c>
      <c r="C26" s="337">
        <v>193</v>
      </c>
      <c r="D26" s="260">
        <v>593067.28073688434</v>
      </c>
      <c r="E26" s="44">
        <v>503414.86608903843</v>
      </c>
      <c r="F26" s="44">
        <v>503414.86608903843</v>
      </c>
      <c r="G26" s="33"/>
      <c r="H26" s="33"/>
      <c r="I26" s="33"/>
      <c r="J26" s="33"/>
      <c r="K26" s="33"/>
    </row>
    <row r="27" spans="1:11" s="32" customFormat="1" ht="13.2">
      <c r="A27" s="59">
        <v>17</v>
      </c>
      <c r="B27" s="59" t="str">
        <f>'[1]учительство  '!B21</f>
        <v xml:space="preserve"> МКОУ Риквани СОШ  </v>
      </c>
      <c r="C27" s="337">
        <v>16</v>
      </c>
      <c r="D27" s="260">
        <v>49166.199439327196</v>
      </c>
      <c r="E27" s="44">
        <v>41733.874908935824</v>
      </c>
      <c r="F27" s="44">
        <v>41733.874908935824</v>
      </c>
      <c r="G27" s="33"/>
      <c r="H27" s="33"/>
      <c r="I27" s="33"/>
      <c r="J27" s="33"/>
      <c r="K27" s="33"/>
    </row>
    <row r="28" spans="1:11" s="32" customFormat="1" ht="13.2">
      <c r="A28" s="59">
        <v>18</v>
      </c>
      <c r="B28" s="59" t="str">
        <f>'[1]учительство  '!B22</f>
        <v xml:space="preserve"> МКОУ Тандо СОШ  </v>
      </c>
      <c r="C28" s="337">
        <v>35</v>
      </c>
      <c r="D28" s="260">
        <v>107551.06127352825</v>
      </c>
      <c r="E28" s="44">
        <v>91292.851363297115</v>
      </c>
      <c r="F28" s="44">
        <v>91292.851363297115</v>
      </c>
      <c r="G28" s="33"/>
      <c r="H28" s="33"/>
      <c r="I28" s="33"/>
      <c r="J28" s="33"/>
      <c r="K28" s="33"/>
    </row>
    <row r="29" spans="1:11" s="32" customFormat="1" ht="13.2">
      <c r="A29" s="59">
        <v>19</v>
      </c>
      <c r="B29" s="59" t="str">
        <f>'[1]учительство  '!B23</f>
        <v xml:space="preserve"> МКОУ Тасута ООШ  </v>
      </c>
      <c r="C29" s="337">
        <v>16</v>
      </c>
      <c r="D29" s="260">
        <v>49166.199439327196</v>
      </c>
      <c r="E29" s="44">
        <v>41733.874908935824</v>
      </c>
      <c r="F29" s="44">
        <v>41733.874908935824</v>
      </c>
      <c r="G29" s="33"/>
      <c r="H29" s="33"/>
      <c r="I29" s="33"/>
      <c r="J29" s="33"/>
      <c r="K29" s="33"/>
    </row>
    <row r="30" spans="1:11" s="32" customFormat="1" ht="13.2">
      <c r="A30" s="59">
        <v>20</v>
      </c>
      <c r="B30" s="59" t="str">
        <f>'[1]учительство  '!B24</f>
        <v xml:space="preserve"> МКОУ Тлох СОШ  </v>
      </c>
      <c r="C30" s="337">
        <v>203</v>
      </c>
      <c r="D30" s="260">
        <v>623796.15538646386</v>
      </c>
      <c r="E30" s="44">
        <v>529498.53790712333</v>
      </c>
      <c r="F30" s="44">
        <v>529498.53790712333</v>
      </c>
      <c r="G30" s="33"/>
      <c r="H30" s="33"/>
      <c r="I30" s="33"/>
      <c r="J30" s="33"/>
      <c r="K30" s="33"/>
    </row>
    <row r="31" spans="1:11" s="32" customFormat="1" ht="13.2">
      <c r="A31" s="59">
        <v>21</v>
      </c>
      <c r="B31" s="59" t="str">
        <f>'[1]учительство  '!B25</f>
        <v xml:space="preserve"> МКОУ Хелетури СОШ  </v>
      </c>
      <c r="C31" s="337">
        <v>20</v>
      </c>
      <c r="D31" s="260">
        <v>61457.749299158997</v>
      </c>
      <c r="E31" s="44">
        <v>52167.343636169782</v>
      </c>
      <c r="F31" s="44">
        <v>52167.343636169782</v>
      </c>
      <c r="G31" s="33"/>
      <c r="H31" s="33"/>
      <c r="I31" s="33"/>
      <c r="J31" s="33"/>
      <c r="K31" s="33"/>
    </row>
    <row r="32" spans="1:11" s="32" customFormat="1" ht="13.2">
      <c r="A32" s="59">
        <v>22</v>
      </c>
      <c r="B32" s="59" t="str">
        <f>'[1]учительство  '!B26</f>
        <v xml:space="preserve"> МКОУ Чанко СОШ  </v>
      </c>
      <c r="C32" s="337">
        <v>21</v>
      </c>
      <c r="D32" s="260">
        <v>64530.636764116942</v>
      </c>
      <c r="E32" s="44">
        <v>54775.710817978266</v>
      </c>
      <c r="F32" s="44">
        <v>54775.710817978266</v>
      </c>
      <c r="G32" s="33"/>
      <c r="H32" s="33"/>
      <c r="I32" s="33"/>
      <c r="J32" s="33"/>
      <c r="K32" s="33"/>
    </row>
    <row r="33" spans="1:11" s="32" customFormat="1" ht="13.2">
      <c r="A33" s="59">
        <v>23</v>
      </c>
      <c r="B33" s="59" t="str">
        <f>'[1]учительство  '!B27</f>
        <v xml:space="preserve"> МКОУ Шодрода СОШ  </v>
      </c>
      <c r="C33" s="337">
        <v>36</v>
      </c>
      <c r="D33" s="260">
        <v>110623.94873848619</v>
      </c>
      <c r="E33" s="44">
        <v>93901.218545105599</v>
      </c>
      <c r="F33" s="44">
        <v>93901.218545105599</v>
      </c>
      <c r="G33" s="33"/>
      <c r="H33" s="33"/>
      <c r="I33" s="33"/>
      <c r="J33" s="33"/>
      <c r="K33" s="33"/>
    </row>
    <row r="34" spans="1:11" s="32" customFormat="1" ht="13.2">
      <c r="A34" s="59">
        <v>24</v>
      </c>
      <c r="B34" s="59" t="str">
        <f>'[1]учительство  '!B28</f>
        <v xml:space="preserve"> МКОУ Инхело ООШ  </v>
      </c>
      <c r="C34" s="337">
        <v>98</v>
      </c>
      <c r="D34" s="260">
        <v>301142.97156587907</v>
      </c>
      <c r="E34" s="44">
        <v>255619.98381723193</v>
      </c>
      <c r="F34" s="44">
        <v>255619.98381723193</v>
      </c>
      <c r="G34" s="33"/>
      <c r="H34" s="33"/>
      <c r="I34" s="33"/>
      <c r="J34" s="33"/>
      <c r="K34" s="33"/>
    </row>
    <row r="35" spans="1:11" s="32" customFormat="1" ht="13.2">
      <c r="A35" s="59">
        <v>25</v>
      </c>
      <c r="B35" s="59" t="str">
        <f>'[1]учительство  '!B29</f>
        <v xml:space="preserve"> МКОУ Кижани ООШ  </v>
      </c>
      <c r="C35" s="337">
        <v>22</v>
      </c>
      <c r="D35" s="260">
        <v>67603.524229074901</v>
      </c>
      <c r="E35" s="44">
        <v>57384.077999786765</v>
      </c>
      <c r="F35" s="44">
        <v>57384.077999786765</v>
      </c>
      <c r="G35" s="33"/>
      <c r="H35" s="33"/>
      <c r="I35" s="33"/>
      <c r="J35" s="33"/>
      <c r="K35" s="33"/>
    </row>
    <row r="36" spans="1:11" s="32" customFormat="1" ht="13.2">
      <c r="A36" s="59">
        <v>26</v>
      </c>
      <c r="B36" s="59" t="str">
        <f>'[1]учительство  '!B30</f>
        <v xml:space="preserve"> МКОУ Беледи НОШ  </v>
      </c>
      <c r="C36" s="337">
        <v>3</v>
      </c>
      <c r="D36" s="260">
        <v>9218.6623948738488</v>
      </c>
      <c r="E36" s="44">
        <v>7825.1015454254666</v>
      </c>
      <c r="F36" s="44">
        <v>7825.1015454254666</v>
      </c>
      <c r="G36" s="33"/>
      <c r="H36" s="33"/>
      <c r="I36" s="33"/>
      <c r="J36" s="33"/>
      <c r="K36" s="33"/>
    </row>
    <row r="37" spans="1:11" s="32" customFormat="1" ht="13.2">
      <c r="A37" s="59">
        <v>27</v>
      </c>
      <c r="B37" s="59" t="str">
        <f>'[1]учительство  '!B31</f>
        <v xml:space="preserve"> МКОУ В-Алак НОШ  </v>
      </c>
      <c r="C37" s="337">
        <v>3</v>
      </c>
      <c r="D37" s="260">
        <v>9218.6623948738488</v>
      </c>
      <c r="E37" s="44">
        <v>7825.1015454254666</v>
      </c>
      <c r="F37" s="44">
        <v>7825.1015454254666</v>
      </c>
      <c r="G37" s="33"/>
      <c r="H37" s="33"/>
      <c r="I37" s="33"/>
      <c r="J37" s="33"/>
      <c r="K37" s="33"/>
    </row>
    <row r="38" spans="1:11" s="32" customFormat="1" ht="13.2">
      <c r="A38" s="59">
        <v>28</v>
      </c>
      <c r="B38" s="59" t="str">
        <f>'[1]учительство  '!B32</f>
        <v xml:space="preserve"> МКОУ Гунха НОШ  </v>
      </c>
      <c r="C38" s="337">
        <v>8</v>
      </c>
      <c r="D38" s="260">
        <v>24583.099719663598</v>
      </c>
      <c r="E38" s="44">
        <v>20866.937454467912</v>
      </c>
      <c r="F38" s="44">
        <v>20866.937454467912</v>
      </c>
      <c r="G38" s="33"/>
      <c r="H38" s="33"/>
      <c r="I38" s="33"/>
      <c r="J38" s="33"/>
      <c r="K38" s="33"/>
    </row>
    <row r="39" spans="1:11" s="32" customFormat="1" ht="13.2">
      <c r="A39" s="59">
        <v>29</v>
      </c>
      <c r="B39" s="59" t="str">
        <f>'[1]учительство  '!B33</f>
        <v xml:space="preserve"> МКОУ Зибирхали НОШ  </v>
      </c>
      <c r="C39" s="337">
        <v>3</v>
      </c>
      <c r="D39" s="260">
        <v>9218.6623948738488</v>
      </c>
      <c r="E39" s="44">
        <v>7825.1015454254666</v>
      </c>
      <c r="F39" s="44">
        <v>7825.1015454254666</v>
      </c>
      <c r="G39" s="33"/>
      <c r="H39" s="33"/>
      <c r="I39" s="33"/>
      <c r="J39" s="33"/>
      <c r="K39" s="33"/>
    </row>
    <row r="40" spans="1:11" s="32" customFormat="1" ht="13.2">
      <c r="A40" s="59">
        <v>30</v>
      </c>
      <c r="B40" s="59" t="str">
        <f>'[1]учительство  '!B34</f>
        <v xml:space="preserve"> МКОУ Н-Алак НОШ  </v>
      </c>
      <c r="C40" s="337">
        <v>5</v>
      </c>
      <c r="D40" s="260">
        <v>15364.437324789749</v>
      </c>
      <c r="E40" s="44">
        <v>13041.835909042446</v>
      </c>
      <c r="F40" s="44">
        <v>13041.835909042446</v>
      </c>
      <c r="G40" s="33"/>
      <c r="H40" s="33"/>
      <c r="I40" s="33"/>
      <c r="J40" s="33"/>
      <c r="K40" s="33"/>
    </row>
    <row r="41" spans="1:11" s="32" customFormat="1" ht="13.2">
      <c r="A41" s="59">
        <v>31</v>
      </c>
      <c r="B41" s="59" t="str">
        <f>'[1]учительство  '!B35</f>
        <v xml:space="preserve"> МКОУ Шиворта НОШ  </v>
      </c>
      <c r="C41" s="337">
        <v>11</v>
      </c>
      <c r="D41" s="260">
        <v>33801.762114537451</v>
      </c>
      <c r="E41" s="44">
        <v>28692.038999893382</v>
      </c>
      <c r="F41" s="44">
        <v>28692.038999893382</v>
      </c>
      <c r="G41" s="33"/>
      <c r="H41" s="33"/>
      <c r="I41" s="33"/>
      <c r="J41" s="33"/>
      <c r="K41" s="33"/>
    </row>
    <row r="42" spans="1:11" s="32" customFormat="1" ht="13.2">
      <c r="A42" s="28"/>
      <c r="B42" s="59" t="s">
        <v>50</v>
      </c>
      <c r="C42" s="337">
        <v>2497</v>
      </c>
      <c r="D42" s="260">
        <v>7673000</v>
      </c>
      <c r="E42" s="260">
        <v>6513092.8529757969</v>
      </c>
      <c r="F42" s="260">
        <v>6513092.8529757969</v>
      </c>
      <c r="G42" s="33"/>
      <c r="H42" s="33"/>
      <c r="I42" s="33"/>
      <c r="J42" s="33"/>
      <c r="K42" s="33"/>
    </row>
    <row r="43" spans="1:11" s="36" customFormat="1" ht="13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s="32" customFormat="1" ht="13.2">
      <c r="C44" s="32" t="s">
        <v>9</v>
      </c>
      <c r="D44" s="64" t="s">
        <v>9</v>
      </c>
    </row>
    <row r="45" spans="1:11" s="32" customFormat="1" ht="13.2"/>
    <row r="46" spans="1:11" s="32" customFormat="1" ht="13.2"/>
    <row r="47" spans="1:11" s="32" customFormat="1" ht="13.2"/>
    <row r="48" spans="1:11" s="32" customFormat="1" ht="13.2"/>
    <row r="49" s="32" customFormat="1" ht="13.2"/>
    <row r="50" s="32" customFormat="1" ht="13.2"/>
    <row r="51" s="32" customFormat="1" ht="13.2"/>
    <row r="52" s="32" customFormat="1" ht="13.2"/>
    <row r="53" s="32" customFormat="1" ht="13.2"/>
    <row r="54" s="32" customFormat="1" ht="13.2"/>
    <row r="55" s="32" customFormat="1" ht="13.2"/>
    <row r="56" s="32" customFormat="1" ht="13.2"/>
    <row r="57" s="32" customFormat="1" ht="13.2"/>
  </sheetData>
  <mergeCells count="8">
    <mergeCell ref="A7:E7"/>
    <mergeCell ref="A8:E8"/>
    <mergeCell ref="C1:F1"/>
    <mergeCell ref="C2:F2"/>
    <mergeCell ref="B3:F3"/>
    <mergeCell ref="C4:F4"/>
    <mergeCell ref="D5:F5"/>
    <mergeCell ref="A6:E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sqref="A1:C19"/>
    </sheetView>
  </sheetViews>
  <sheetFormatPr defaultColWidth="8.77734375" defaultRowHeight="14.4"/>
  <cols>
    <col min="1" max="1" width="5.6640625" style="107" customWidth="1"/>
    <col min="2" max="2" width="54.33203125" style="107" customWidth="1"/>
    <col min="3" max="3" width="21.44140625" style="107" customWidth="1"/>
    <col min="4" max="16384" width="8.77734375" style="107"/>
  </cols>
  <sheetData>
    <row r="1" spans="1:3" s="32" customFormat="1" ht="13.2">
      <c r="B1" s="339"/>
      <c r="C1" s="340" t="s">
        <v>489</v>
      </c>
    </row>
    <row r="2" spans="1:3" s="32" customFormat="1" ht="13.2">
      <c r="B2" s="533" t="s">
        <v>431</v>
      </c>
      <c r="C2" s="533"/>
    </row>
    <row r="3" spans="1:3" s="32" customFormat="1" ht="13.2">
      <c r="B3" s="533" t="s">
        <v>468</v>
      </c>
      <c r="C3" s="533"/>
    </row>
    <row r="4" spans="1:3" s="32" customFormat="1" ht="13.2">
      <c r="B4" s="533" t="s">
        <v>391</v>
      </c>
      <c r="C4" s="533"/>
    </row>
    <row r="5" spans="1:3" s="32" customFormat="1" ht="13.2">
      <c r="B5" s="341"/>
      <c r="C5" s="342" t="s">
        <v>469</v>
      </c>
    </row>
    <row r="6" spans="1:3" s="32" customFormat="1" ht="13.2">
      <c r="A6" s="32" t="s">
        <v>9</v>
      </c>
      <c r="B6" s="532" t="s">
        <v>490</v>
      </c>
      <c r="C6" s="532"/>
    </row>
    <row r="7" spans="1:3" s="32" customFormat="1" ht="13.2">
      <c r="B7" s="532" t="s">
        <v>9</v>
      </c>
      <c r="C7" s="532"/>
    </row>
    <row r="8" spans="1:3" s="32" customFormat="1" ht="13.2">
      <c r="C8" s="34"/>
    </row>
    <row r="9" spans="1:3" s="32" customFormat="1" ht="21" customHeight="1">
      <c r="A9" s="457" t="s">
        <v>58</v>
      </c>
      <c r="B9" s="534" t="s">
        <v>471</v>
      </c>
      <c r="C9" s="412" t="s">
        <v>472</v>
      </c>
    </row>
    <row r="10" spans="1:3" s="32" customFormat="1" ht="12.75" customHeight="1">
      <c r="A10" s="457"/>
      <c r="B10" s="534"/>
      <c r="C10" s="412"/>
    </row>
    <row r="11" spans="1:3" s="32" customFormat="1" ht="13.65" customHeight="1">
      <c r="A11" s="457"/>
      <c r="B11" s="534"/>
      <c r="C11" s="412"/>
    </row>
    <row r="12" spans="1:3" s="32" customFormat="1" ht="9.75" customHeight="1">
      <c r="A12" s="457"/>
      <c r="B12" s="534"/>
      <c r="C12" s="412"/>
    </row>
    <row r="13" spans="1:3" s="32" customFormat="1" ht="13.65" hidden="1" customHeight="1">
      <c r="A13" s="457"/>
      <c r="B13" s="534"/>
      <c r="C13" s="412"/>
    </row>
    <row r="14" spans="1:3" s="32" customFormat="1" ht="15.75" customHeight="1">
      <c r="A14" s="37">
        <v>1</v>
      </c>
      <c r="B14" s="343" t="str">
        <f>'[1]МБУ ЦБ'!B6</f>
        <v>На выполнение муниципального задания</v>
      </c>
      <c r="C14" s="344">
        <v>2966650</v>
      </c>
    </row>
    <row r="15" spans="1:3" s="32" customFormat="1" ht="15.75" customHeight="1">
      <c r="A15" s="37">
        <v>2</v>
      </c>
      <c r="B15" s="343" t="s">
        <v>185</v>
      </c>
      <c r="C15" s="344">
        <v>145000</v>
      </c>
    </row>
    <row r="16" spans="1:3" s="32" customFormat="1" ht="11.25" customHeight="1">
      <c r="A16" s="37"/>
      <c r="B16" s="345" t="s">
        <v>94</v>
      </c>
      <c r="C16" s="344"/>
    </row>
    <row r="17" spans="1:3" s="32" customFormat="1" ht="13.2">
      <c r="A17" s="37" t="s">
        <v>9</v>
      </c>
      <c r="B17" s="343" t="s">
        <v>622</v>
      </c>
      <c r="C17" s="344">
        <v>145000</v>
      </c>
    </row>
    <row r="18" spans="1:3" s="32" customFormat="1" ht="13.2">
      <c r="A18" s="414" t="s">
        <v>394</v>
      </c>
      <c r="B18" s="414"/>
      <c r="C18" s="346">
        <v>3111650</v>
      </c>
    </row>
    <row r="19" spans="1:3" s="36" customFormat="1" ht="13.2">
      <c r="C19" s="32"/>
    </row>
    <row r="20" spans="1:3" s="32" customFormat="1" ht="13.2"/>
    <row r="21" spans="1:3" s="32" customFormat="1" ht="13.2"/>
    <row r="22" spans="1:3" s="32" customFormat="1" ht="13.2"/>
    <row r="23" spans="1:3" s="32" customFormat="1" ht="13.2"/>
    <row r="24" spans="1:3" s="32" customFormat="1" ht="13.2"/>
    <row r="25" spans="1:3" s="32" customFormat="1" ht="13.2"/>
    <row r="26" spans="1:3" s="32" customFormat="1" ht="13.2"/>
    <row r="27" spans="1:3" s="32" customFormat="1" ht="13.2"/>
    <row r="28" spans="1:3" s="32" customFormat="1" ht="13.2"/>
    <row r="29" spans="1:3" s="32" customFormat="1" ht="13.2"/>
  </sheetData>
  <mergeCells count="9">
    <mergeCell ref="A18:B18"/>
    <mergeCell ref="B2:C2"/>
    <mergeCell ref="B3:C3"/>
    <mergeCell ref="B4:C4"/>
    <mergeCell ref="B6:C6"/>
    <mergeCell ref="B7:C7"/>
    <mergeCell ref="A9:A13"/>
    <mergeCell ref="B9:B13"/>
    <mergeCell ref="C9:C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Z63"/>
  <sheetViews>
    <sheetView workbookViewId="0">
      <selection activeCell="I18" sqref="I18"/>
    </sheetView>
  </sheetViews>
  <sheetFormatPr defaultRowHeight="14.4"/>
  <cols>
    <col min="1" max="1" width="1.88671875" style="347" customWidth="1"/>
    <col min="2" max="2" width="84.109375" style="347" customWidth="1"/>
    <col min="3" max="3" width="16.6640625" style="407" customWidth="1"/>
    <col min="4" max="4" width="15.109375" style="347" customWidth="1"/>
    <col min="5" max="5" width="14.109375" style="347" customWidth="1"/>
  </cols>
  <sheetData>
    <row r="1" spans="1:208">
      <c r="B1" s="348"/>
      <c r="C1" s="421" t="s">
        <v>626</v>
      </c>
      <c r="D1" s="421"/>
      <c r="E1" s="421"/>
    </row>
    <row r="2" spans="1:208">
      <c r="B2" s="422" t="s">
        <v>627</v>
      </c>
      <c r="C2" s="422"/>
      <c r="D2" s="422"/>
      <c r="E2" s="422"/>
    </row>
    <row r="3" spans="1:208">
      <c r="B3" s="421" t="s">
        <v>628</v>
      </c>
      <c r="C3" s="421"/>
      <c r="D3" s="421"/>
      <c r="E3" s="421"/>
    </row>
    <row r="4" spans="1:208" ht="15.6">
      <c r="A4" s="349"/>
      <c r="B4" s="421" t="s">
        <v>629</v>
      </c>
      <c r="C4" s="421"/>
      <c r="D4" s="421"/>
      <c r="E4" s="421"/>
    </row>
    <row r="5" spans="1:208" ht="15.75" customHeight="1">
      <c r="A5" s="349"/>
      <c r="B5" s="421" t="s">
        <v>630</v>
      </c>
      <c r="C5" s="421"/>
      <c r="D5" s="421"/>
      <c r="E5" s="421"/>
    </row>
    <row r="6" spans="1:208" ht="15" customHeight="1">
      <c r="A6" s="349"/>
      <c r="B6" s="423" t="s">
        <v>631</v>
      </c>
      <c r="C6" s="424"/>
      <c r="D6" s="424"/>
      <c r="E6" s="424"/>
    </row>
    <row r="7" spans="1:208" ht="15" customHeight="1">
      <c r="A7" s="349"/>
      <c r="B7" s="350"/>
      <c r="C7" s="350"/>
      <c r="D7" s="349"/>
      <c r="E7" s="349"/>
    </row>
    <row r="8" spans="1:208" ht="18" customHeight="1" thickBot="1">
      <c r="A8" s="349"/>
      <c r="B8" s="349"/>
      <c r="C8" s="351"/>
      <c r="D8" s="349"/>
      <c r="E8" s="352" t="s">
        <v>598</v>
      </c>
    </row>
    <row r="9" spans="1:208" ht="15.6">
      <c r="A9" s="353"/>
      <c r="B9" s="415" t="s">
        <v>632</v>
      </c>
      <c r="C9" s="417" t="s">
        <v>633</v>
      </c>
      <c r="D9" s="417" t="s">
        <v>634</v>
      </c>
      <c r="E9" s="419" t="s">
        <v>635</v>
      </c>
    </row>
    <row r="10" spans="1:208" ht="65.25" customHeight="1">
      <c r="A10" s="353"/>
      <c r="B10" s="416"/>
      <c r="C10" s="418"/>
      <c r="D10" s="418"/>
      <c r="E10" s="42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</row>
    <row r="11" spans="1:208" ht="21.6" customHeight="1">
      <c r="A11" s="354"/>
      <c r="B11" s="355" t="s">
        <v>636</v>
      </c>
      <c r="C11" s="356">
        <v>107119</v>
      </c>
      <c r="D11" s="356">
        <v>99679.1</v>
      </c>
      <c r="E11" s="356">
        <v>92632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</row>
    <row r="12" spans="1:208" ht="12.75" customHeight="1">
      <c r="A12" s="357"/>
      <c r="B12" s="358" t="s">
        <v>637</v>
      </c>
      <c r="C12" s="359">
        <v>75230</v>
      </c>
      <c r="D12" s="359">
        <v>69205</v>
      </c>
      <c r="E12" s="359">
        <v>75230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</row>
    <row r="13" spans="1:208" ht="15.6">
      <c r="A13" s="360"/>
      <c r="B13" s="361" t="s">
        <v>638</v>
      </c>
      <c r="C13" s="362">
        <v>75230</v>
      </c>
      <c r="D13" s="362">
        <v>69205</v>
      </c>
      <c r="E13" s="363">
        <v>75230</v>
      </c>
      <c r="F13" s="10"/>
      <c r="G13" s="364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</row>
    <row r="14" spans="1:208" ht="15.6">
      <c r="A14" s="357"/>
      <c r="B14" s="358" t="s">
        <v>639</v>
      </c>
      <c r="C14" s="359">
        <v>1860</v>
      </c>
      <c r="D14" s="359">
        <v>1784</v>
      </c>
      <c r="E14" s="365">
        <v>1860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</row>
    <row r="15" spans="1:208" ht="15.6">
      <c r="A15" s="360"/>
      <c r="B15" s="366" t="s">
        <v>640</v>
      </c>
      <c r="C15" s="367">
        <v>1740</v>
      </c>
      <c r="D15" s="367">
        <v>1692</v>
      </c>
      <c r="E15" s="368">
        <v>1740</v>
      </c>
      <c r="F15" s="10"/>
      <c r="G15" s="364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</row>
    <row r="16" spans="1:208" ht="15.6">
      <c r="A16" s="360"/>
      <c r="B16" s="366" t="s">
        <v>641</v>
      </c>
      <c r="C16" s="367">
        <v>120</v>
      </c>
      <c r="D16" s="367">
        <v>92</v>
      </c>
      <c r="E16" s="368">
        <v>120</v>
      </c>
      <c r="F16" s="10"/>
      <c r="G16" s="36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</row>
    <row r="17" spans="1:208" ht="15.6">
      <c r="A17" s="360"/>
      <c r="B17" s="358" t="s">
        <v>642</v>
      </c>
      <c r="C17" s="359">
        <v>14214</v>
      </c>
      <c r="D17" s="359">
        <v>13972.1</v>
      </c>
      <c r="E17" s="365">
        <v>242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</row>
    <row r="18" spans="1:208" ht="15.6">
      <c r="A18" s="360"/>
      <c r="B18" s="358" t="s">
        <v>77</v>
      </c>
      <c r="C18" s="359">
        <v>5930</v>
      </c>
      <c r="D18" s="359">
        <v>5820</v>
      </c>
      <c r="E18" s="365">
        <v>5930</v>
      </c>
      <c r="F18" s="10"/>
      <c r="G18" s="364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</row>
    <row r="19" spans="1:208" ht="15.6">
      <c r="A19" s="360"/>
      <c r="B19" s="358" t="s">
        <v>643</v>
      </c>
      <c r="C19" s="359">
        <v>850</v>
      </c>
      <c r="D19" s="359">
        <v>806</v>
      </c>
      <c r="E19" s="365">
        <v>850</v>
      </c>
      <c r="F19" s="10"/>
      <c r="G19" s="36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</row>
    <row r="20" spans="1:208" ht="31.2">
      <c r="A20" s="369"/>
      <c r="B20" s="370" t="s">
        <v>644</v>
      </c>
      <c r="C20" s="371">
        <v>0</v>
      </c>
      <c r="D20" s="371">
        <v>6</v>
      </c>
      <c r="E20" s="372"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</row>
    <row r="21" spans="1:208" ht="31.2">
      <c r="A21" s="357"/>
      <c r="B21" s="373" t="s">
        <v>645</v>
      </c>
      <c r="C21" s="374">
        <v>280</v>
      </c>
      <c r="D21" s="374">
        <v>183</v>
      </c>
      <c r="E21" s="374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</row>
    <row r="22" spans="1:208" ht="15.6">
      <c r="A22" s="357"/>
      <c r="B22" s="361" t="s">
        <v>646</v>
      </c>
      <c r="C22" s="362">
        <v>280</v>
      </c>
      <c r="D22" s="362">
        <v>183</v>
      </c>
      <c r="E22" s="363">
        <v>0</v>
      </c>
      <c r="F22" s="375"/>
      <c r="G22" s="36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</row>
    <row r="23" spans="1:208" ht="15.6">
      <c r="A23" s="357"/>
      <c r="B23" s="358" t="s">
        <v>647</v>
      </c>
      <c r="C23" s="359">
        <v>0</v>
      </c>
      <c r="D23" s="359">
        <v>5</v>
      </c>
      <c r="E23" s="365">
        <v>0</v>
      </c>
    </row>
    <row r="24" spans="1:208" ht="15.6">
      <c r="A24" s="360"/>
      <c r="B24" s="373" t="s">
        <v>648</v>
      </c>
      <c r="C24" s="374">
        <v>0</v>
      </c>
      <c r="D24" s="374">
        <v>5</v>
      </c>
      <c r="E24" s="376"/>
    </row>
    <row r="25" spans="1:208" ht="31.2">
      <c r="A25" s="357"/>
      <c r="B25" s="377" t="s">
        <v>649</v>
      </c>
      <c r="C25" s="359">
        <v>4285</v>
      </c>
      <c r="D25" s="359">
        <v>3433</v>
      </c>
      <c r="E25" s="359">
        <v>4050</v>
      </c>
    </row>
    <row r="26" spans="1:208" ht="46.8">
      <c r="A26" s="360"/>
      <c r="B26" s="378" t="s">
        <v>650</v>
      </c>
      <c r="C26" s="374">
        <v>4285</v>
      </c>
      <c r="D26" s="374">
        <v>3433</v>
      </c>
      <c r="E26" s="376">
        <v>4050</v>
      </c>
      <c r="F26" s="379"/>
      <c r="G26" s="380"/>
    </row>
    <row r="27" spans="1:208" ht="31.2">
      <c r="A27" s="357"/>
      <c r="B27" s="358" t="s">
        <v>651</v>
      </c>
      <c r="C27" s="359">
        <v>0</v>
      </c>
      <c r="D27" s="359">
        <v>0</v>
      </c>
      <c r="E27" s="365">
        <v>0</v>
      </c>
    </row>
    <row r="28" spans="1:208" ht="78">
      <c r="A28" s="381"/>
      <c r="B28" s="373" t="s">
        <v>652</v>
      </c>
      <c r="C28" s="374">
        <v>0</v>
      </c>
      <c r="D28" s="374">
        <v>0</v>
      </c>
      <c r="E28" s="376">
        <v>0</v>
      </c>
    </row>
    <row r="29" spans="1:208" ht="31.2">
      <c r="A29" s="381"/>
      <c r="B29" s="382" t="s">
        <v>653</v>
      </c>
      <c r="C29" s="383"/>
      <c r="D29" s="383"/>
      <c r="E29" s="384"/>
    </row>
    <row r="30" spans="1:208" ht="15.6">
      <c r="A30" s="369"/>
      <c r="B30" s="385" t="s">
        <v>654</v>
      </c>
      <c r="C30" s="386">
        <v>1836</v>
      </c>
      <c r="D30" s="386">
        <v>1836</v>
      </c>
      <c r="E30" s="387">
        <v>1836</v>
      </c>
      <c r="G30" s="388"/>
    </row>
    <row r="31" spans="1:208" ht="15.6">
      <c r="A31" s="369"/>
      <c r="B31" s="389" t="s">
        <v>655</v>
      </c>
      <c r="C31" s="390">
        <v>2634</v>
      </c>
      <c r="D31" s="390">
        <v>2634</v>
      </c>
      <c r="E31" s="391">
        <v>2634</v>
      </c>
    </row>
    <row r="32" spans="1:208" ht="15.6">
      <c r="A32" s="392"/>
      <c r="B32" s="393" t="s">
        <v>656</v>
      </c>
      <c r="C32" s="394">
        <v>784491</v>
      </c>
      <c r="D32" s="394">
        <v>732284</v>
      </c>
      <c r="E32" s="394">
        <v>784491</v>
      </c>
    </row>
    <row r="33" spans="1:7" ht="46.8">
      <c r="A33" s="369"/>
      <c r="B33" s="395" t="s">
        <v>657</v>
      </c>
      <c r="C33" s="390">
        <v>784491</v>
      </c>
      <c r="D33" s="390">
        <v>732284</v>
      </c>
      <c r="E33" s="391">
        <v>784491</v>
      </c>
    </row>
    <row r="34" spans="1:7" ht="15.6">
      <c r="A34" s="396"/>
      <c r="B34" s="397" t="s">
        <v>658</v>
      </c>
      <c r="C34" s="394">
        <v>171147</v>
      </c>
      <c r="D34" s="394">
        <v>156942</v>
      </c>
      <c r="E34" s="398">
        <v>171147</v>
      </c>
      <c r="G34" s="380"/>
    </row>
    <row r="35" spans="1:7" ht="15.6">
      <c r="A35" s="360"/>
      <c r="B35" s="373" t="s">
        <v>659</v>
      </c>
      <c r="C35" s="374">
        <v>25396</v>
      </c>
      <c r="D35" s="374">
        <v>18302</v>
      </c>
      <c r="E35" s="398">
        <v>25396</v>
      </c>
    </row>
    <row r="36" spans="1:7" ht="15.6">
      <c r="A36" s="360"/>
      <c r="B36" s="358" t="s">
        <v>660</v>
      </c>
      <c r="C36" s="359">
        <v>587948</v>
      </c>
      <c r="D36" s="359">
        <v>557040</v>
      </c>
      <c r="E36" s="398">
        <v>587948</v>
      </c>
      <c r="G36" s="380"/>
    </row>
    <row r="37" spans="1:7" ht="15.6">
      <c r="A37" s="360"/>
      <c r="B37" s="358" t="s">
        <v>661</v>
      </c>
      <c r="C37" s="359"/>
      <c r="D37" s="359"/>
      <c r="E37" s="398"/>
      <c r="G37" s="380"/>
    </row>
    <row r="38" spans="1:7" ht="15.6">
      <c r="A38" s="360"/>
      <c r="B38" s="358" t="s">
        <v>662</v>
      </c>
      <c r="C38" s="359"/>
      <c r="D38" s="359">
        <v>19153</v>
      </c>
      <c r="E38" s="365">
        <v>0</v>
      </c>
    </row>
    <row r="39" spans="1:7" ht="15.6">
      <c r="A39" s="360"/>
      <c r="B39" s="395" t="s">
        <v>663</v>
      </c>
      <c r="C39" s="390"/>
      <c r="D39" s="390"/>
      <c r="E39" s="391"/>
    </row>
    <row r="40" spans="1:7" ht="15.6">
      <c r="A40" s="360"/>
      <c r="B40" s="395" t="s">
        <v>664</v>
      </c>
      <c r="C40" s="390"/>
      <c r="D40" s="390"/>
      <c r="E40" s="391"/>
    </row>
    <row r="41" spans="1:7" ht="15.6">
      <c r="A41" s="360"/>
      <c r="B41" s="395" t="s">
        <v>665</v>
      </c>
      <c r="C41" s="390"/>
      <c r="D41" s="390">
        <v>-3935</v>
      </c>
      <c r="E41" s="391"/>
    </row>
    <row r="42" spans="1:7" ht="15.6">
      <c r="A42" s="392"/>
      <c r="B42" s="399" t="s">
        <v>666</v>
      </c>
      <c r="C42" s="394">
        <v>891610</v>
      </c>
      <c r="D42" s="394">
        <v>828028.1</v>
      </c>
      <c r="E42" s="394">
        <v>167824</v>
      </c>
    </row>
    <row r="43" spans="1:7" ht="15.6">
      <c r="A43" s="349"/>
      <c r="B43" s="400" t="s">
        <v>667</v>
      </c>
      <c r="C43" s="374"/>
      <c r="D43" s="374"/>
      <c r="E43" s="376"/>
    </row>
    <row r="44" spans="1:7" ht="15.6">
      <c r="A44" s="349"/>
      <c r="B44" s="358" t="s">
        <v>136</v>
      </c>
      <c r="C44" s="359">
        <v>39974</v>
      </c>
      <c r="D44" s="359">
        <v>31544</v>
      </c>
      <c r="E44" s="365">
        <v>39974</v>
      </c>
    </row>
    <row r="45" spans="1:7" ht="15.6">
      <c r="A45" s="349"/>
      <c r="B45" s="358" t="s">
        <v>668</v>
      </c>
      <c r="C45" s="359">
        <v>2230</v>
      </c>
      <c r="D45" s="359">
        <v>2230</v>
      </c>
      <c r="E45" s="365">
        <v>2230</v>
      </c>
    </row>
    <row r="46" spans="1:7" ht="15.6">
      <c r="A46" s="349"/>
      <c r="B46" s="358" t="s">
        <v>669</v>
      </c>
      <c r="C46" s="359">
        <v>4309</v>
      </c>
      <c r="D46" s="359">
        <v>3926</v>
      </c>
      <c r="E46" s="365">
        <v>4309</v>
      </c>
    </row>
    <row r="47" spans="1:7" ht="15.6">
      <c r="A47" s="349"/>
      <c r="B47" s="358" t="s">
        <v>194</v>
      </c>
      <c r="C47" s="359">
        <v>22055</v>
      </c>
      <c r="D47" s="359">
        <v>18044</v>
      </c>
      <c r="E47" s="365">
        <v>22055</v>
      </c>
    </row>
    <row r="48" spans="1:7" ht="15.6">
      <c r="A48" s="349"/>
      <c r="B48" s="358" t="s">
        <v>206</v>
      </c>
      <c r="C48" s="359">
        <v>23257</v>
      </c>
      <c r="D48" s="359">
        <v>19027</v>
      </c>
      <c r="E48" s="365">
        <v>23257</v>
      </c>
    </row>
    <row r="49" spans="1:5" ht="15.6">
      <c r="A49" s="349"/>
      <c r="B49" s="358" t="s">
        <v>670</v>
      </c>
      <c r="C49" s="359">
        <v>671249</v>
      </c>
      <c r="D49" s="359">
        <v>565548</v>
      </c>
      <c r="E49" s="365">
        <v>671249</v>
      </c>
    </row>
    <row r="50" spans="1:5" ht="15.6">
      <c r="A50" s="349"/>
      <c r="B50" s="373" t="s">
        <v>671</v>
      </c>
      <c r="C50" s="374">
        <v>19978</v>
      </c>
      <c r="D50" s="374">
        <v>18393</v>
      </c>
      <c r="E50" s="365">
        <v>19978</v>
      </c>
    </row>
    <row r="51" spans="1:5" ht="15.6">
      <c r="A51" s="349"/>
      <c r="B51" s="358" t="s">
        <v>246</v>
      </c>
      <c r="C51" s="359">
        <v>10557</v>
      </c>
      <c r="D51" s="359">
        <v>6089</v>
      </c>
      <c r="E51" s="365">
        <v>10557</v>
      </c>
    </row>
    <row r="52" spans="1:5" ht="15.6">
      <c r="A52" s="349"/>
      <c r="B52" s="358" t="s">
        <v>266</v>
      </c>
      <c r="C52" s="359">
        <v>8656</v>
      </c>
      <c r="D52" s="359">
        <v>6682</v>
      </c>
      <c r="E52" s="365">
        <v>8656</v>
      </c>
    </row>
    <row r="53" spans="1:5" ht="15.6">
      <c r="A53" s="349"/>
      <c r="B53" s="358" t="s">
        <v>274</v>
      </c>
      <c r="C53" s="359">
        <v>5793</v>
      </c>
      <c r="D53" s="359">
        <v>4528</v>
      </c>
      <c r="E53" s="365">
        <v>5793</v>
      </c>
    </row>
    <row r="54" spans="1:5" ht="15.6">
      <c r="A54" s="349"/>
      <c r="B54" s="358" t="s">
        <v>672</v>
      </c>
      <c r="C54" s="359">
        <v>19</v>
      </c>
      <c r="D54" s="359">
        <v>19</v>
      </c>
      <c r="E54" s="365">
        <v>19</v>
      </c>
    </row>
    <row r="55" spans="1:5" ht="15.6">
      <c r="A55" s="349"/>
      <c r="B55" s="373" t="s">
        <v>673</v>
      </c>
      <c r="C55" s="374">
        <v>88975</v>
      </c>
      <c r="D55" s="374">
        <v>82034</v>
      </c>
      <c r="E55" s="365">
        <v>88975</v>
      </c>
    </row>
    <row r="56" spans="1:5" ht="15.6">
      <c r="A56" s="349"/>
      <c r="B56" s="401" t="s">
        <v>674</v>
      </c>
      <c r="C56" s="359">
        <v>897052</v>
      </c>
      <c r="D56" s="359">
        <v>758064</v>
      </c>
      <c r="E56" s="365">
        <v>897052</v>
      </c>
    </row>
    <row r="57" spans="1:5" ht="15.6">
      <c r="A57" s="349"/>
      <c r="B57" s="358" t="s">
        <v>675</v>
      </c>
      <c r="C57" s="359">
        <v>-14704</v>
      </c>
      <c r="D57" s="359">
        <v>69963</v>
      </c>
      <c r="E57" s="365"/>
    </row>
    <row r="58" spans="1:5" ht="15.6">
      <c r="A58" s="349"/>
      <c r="B58" s="373" t="s">
        <v>472</v>
      </c>
      <c r="C58" s="374">
        <v>-5442</v>
      </c>
      <c r="D58" s="374">
        <v>69964.099999999977</v>
      </c>
      <c r="E58" s="376">
        <v>-729228</v>
      </c>
    </row>
    <row r="59" spans="1:5" ht="16.2" thickBot="1">
      <c r="A59" s="349"/>
      <c r="B59" s="402" t="s">
        <v>676</v>
      </c>
      <c r="C59" s="403"/>
      <c r="D59" s="404"/>
      <c r="E59" s="405"/>
    </row>
    <row r="60" spans="1:5" ht="15.6">
      <c r="A60" s="349"/>
      <c r="B60" s="349"/>
      <c r="C60" s="406"/>
      <c r="D60" s="349"/>
      <c r="E60" s="349"/>
    </row>
    <row r="61" spans="1:5" ht="15.6">
      <c r="A61" s="349"/>
      <c r="B61" s="349"/>
      <c r="C61" s="406"/>
      <c r="D61" s="349"/>
      <c r="E61" s="349"/>
    </row>
    <row r="62" spans="1:5" ht="15.6">
      <c r="A62" s="349"/>
      <c r="B62" s="349"/>
      <c r="C62" s="406"/>
      <c r="D62" s="349"/>
      <c r="E62" s="349"/>
    </row>
    <row r="63" spans="1:5" ht="15.6">
      <c r="A63" s="349"/>
      <c r="B63" s="349"/>
      <c r="C63" s="406"/>
      <c r="D63" s="349"/>
      <c r="E63" s="349"/>
    </row>
  </sheetData>
  <mergeCells count="10">
    <mergeCell ref="B9:B10"/>
    <mergeCell ref="C9:C10"/>
    <mergeCell ref="D9:D10"/>
    <mergeCell ref="E9:E10"/>
    <mergeCell ref="C1:E1"/>
    <mergeCell ref="B2:E2"/>
    <mergeCell ref="B3:E3"/>
    <mergeCell ref="B4:E4"/>
    <mergeCell ref="B5:E5"/>
    <mergeCell ref="B6:E6"/>
  </mergeCells>
  <pageMargins left="0.25" right="0.25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P27" sqref="P27"/>
    </sheetView>
  </sheetViews>
  <sheetFormatPr defaultColWidth="10.109375" defaultRowHeight="17.399999999999999"/>
  <cols>
    <col min="1" max="1" width="5" style="267" customWidth="1"/>
    <col min="2" max="2" width="22.33203125" style="267" customWidth="1"/>
    <col min="3" max="3" width="15.6640625" style="267" customWidth="1"/>
    <col min="4" max="4" width="11.6640625" style="267" customWidth="1"/>
    <col min="5" max="5" width="11.44140625" style="267" customWidth="1"/>
    <col min="6" max="6" width="14.5546875" style="267" customWidth="1"/>
    <col min="7" max="7" width="12.6640625" style="267" customWidth="1"/>
    <col min="8" max="8" width="11.77734375" style="267" customWidth="1"/>
    <col min="9" max="9" width="13" style="267" customWidth="1"/>
    <col min="10" max="10" width="26.88671875" style="267" hidden="1" customWidth="1"/>
    <col min="11" max="11" width="11.5546875" style="267" customWidth="1"/>
    <col min="12" max="16384" width="10.109375" style="267"/>
  </cols>
  <sheetData>
    <row r="1" spans="1:11">
      <c r="F1" s="537" t="s">
        <v>569</v>
      </c>
      <c r="G1" s="537"/>
      <c r="H1" s="537"/>
      <c r="I1" s="537"/>
      <c r="J1" s="537"/>
      <c r="K1" s="537"/>
    </row>
    <row r="2" spans="1:11">
      <c r="F2" s="537" t="s">
        <v>431</v>
      </c>
      <c r="G2" s="537"/>
      <c r="H2" s="537"/>
      <c r="I2" s="537"/>
      <c r="J2" s="537"/>
      <c r="K2" s="537"/>
    </row>
    <row r="3" spans="1:11">
      <c r="F3" s="537" t="s">
        <v>570</v>
      </c>
      <c r="G3" s="537"/>
      <c r="H3" s="537"/>
      <c r="I3" s="537"/>
      <c r="J3" s="537"/>
      <c r="K3" s="537"/>
    </row>
    <row r="4" spans="1:11">
      <c r="F4" s="268"/>
      <c r="G4" s="268"/>
      <c r="H4" s="537" t="s">
        <v>391</v>
      </c>
      <c r="I4" s="537"/>
      <c r="J4" s="537"/>
      <c r="K4" s="537"/>
    </row>
    <row r="5" spans="1:11">
      <c r="F5" s="268"/>
      <c r="G5" s="268"/>
      <c r="H5" s="537" t="s">
        <v>510</v>
      </c>
      <c r="I5" s="537"/>
      <c r="J5" s="537"/>
      <c r="K5" s="537"/>
    </row>
    <row r="7" spans="1:11" s="269" customFormat="1" ht="18">
      <c r="A7" s="535" t="s">
        <v>571</v>
      </c>
      <c r="B7" s="536"/>
      <c r="C7" s="536"/>
      <c r="D7" s="536"/>
      <c r="E7" s="536"/>
      <c r="F7" s="536"/>
      <c r="G7" s="536"/>
      <c r="H7" s="536"/>
      <c r="I7" s="536"/>
      <c r="J7" s="536"/>
    </row>
    <row r="8" spans="1:11" s="269" customFormat="1" ht="18">
      <c r="A8" s="535" t="s">
        <v>572</v>
      </c>
      <c r="B8" s="535"/>
      <c r="C8" s="535"/>
      <c r="D8" s="535"/>
      <c r="E8" s="535"/>
      <c r="F8" s="535"/>
      <c r="G8" s="535"/>
      <c r="H8" s="535"/>
      <c r="I8" s="535"/>
      <c r="J8" s="535"/>
      <c r="K8" s="269" t="s">
        <v>573</v>
      </c>
    </row>
    <row r="9" spans="1:11" s="269" customFormat="1" ht="18">
      <c r="A9" s="538" t="s">
        <v>58</v>
      </c>
      <c r="B9" s="538" t="s">
        <v>574</v>
      </c>
      <c r="C9" s="539" t="s">
        <v>575</v>
      </c>
      <c r="D9" s="538" t="s">
        <v>576</v>
      </c>
      <c r="E9" s="538" t="s">
        <v>577</v>
      </c>
      <c r="F9" s="538"/>
      <c r="G9" s="538" t="s">
        <v>578</v>
      </c>
      <c r="H9" s="538"/>
      <c r="I9" s="538"/>
      <c r="J9" s="538"/>
      <c r="K9" s="542" t="s">
        <v>579</v>
      </c>
    </row>
    <row r="10" spans="1:11" s="269" customFormat="1" ht="18">
      <c r="A10" s="538"/>
      <c r="B10" s="538"/>
      <c r="C10" s="540"/>
      <c r="D10" s="538"/>
      <c r="E10" s="538" t="s">
        <v>580</v>
      </c>
      <c r="F10" s="538" t="s">
        <v>581</v>
      </c>
      <c r="G10" s="538" t="s">
        <v>582</v>
      </c>
      <c r="H10" s="538" t="s">
        <v>583</v>
      </c>
      <c r="I10" s="538"/>
      <c r="J10" s="538"/>
      <c r="K10" s="543"/>
    </row>
    <row r="11" spans="1:11" s="269" customFormat="1" ht="18">
      <c r="A11" s="538"/>
      <c r="B11" s="538"/>
      <c r="C11" s="541"/>
      <c r="D11" s="538"/>
      <c r="E11" s="538"/>
      <c r="F11" s="538"/>
      <c r="G11" s="538"/>
      <c r="H11" s="270" t="s">
        <v>584</v>
      </c>
      <c r="I11" s="270" t="s">
        <v>585</v>
      </c>
      <c r="J11" s="538"/>
      <c r="K11" s="544"/>
    </row>
    <row r="12" spans="1:11" s="269" customFormat="1" ht="18">
      <c r="A12" s="271">
        <v>1</v>
      </c>
      <c r="B12" s="271" t="s">
        <v>586</v>
      </c>
      <c r="C12" s="271" t="s">
        <v>587</v>
      </c>
      <c r="D12" s="272">
        <v>6958.9</v>
      </c>
      <c r="E12" s="272">
        <v>540.9</v>
      </c>
      <c r="F12" s="271">
        <v>2418</v>
      </c>
      <c r="G12" s="271" t="s">
        <v>588</v>
      </c>
      <c r="H12" s="271">
        <v>1</v>
      </c>
      <c r="I12" s="273" t="s">
        <v>589</v>
      </c>
      <c r="J12" s="271"/>
      <c r="K12" s="275" t="s">
        <v>590</v>
      </c>
    </row>
    <row r="13" spans="1:11" s="269" customFormat="1" ht="18" hidden="1">
      <c r="A13" s="271"/>
      <c r="B13" s="271"/>
      <c r="C13" s="271"/>
      <c r="D13" s="272"/>
      <c r="E13" s="272"/>
      <c r="F13" s="271"/>
      <c r="G13" s="271"/>
      <c r="H13" s="271"/>
      <c r="I13" s="274"/>
      <c r="J13" s="271"/>
      <c r="K13" s="275"/>
    </row>
    <row r="14" spans="1:11" s="269" customFormat="1" ht="18">
      <c r="A14" s="271"/>
      <c r="B14" s="276" t="s">
        <v>297</v>
      </c>
      <c r="C14" s="276"/>
      <c r="D14" s="277">
        <v>6958.9</v>
      </c>
      <c r="E14" s="277">
        <v>540.9</v>
      </c>
      <c r="F14" s="277">
        <v>2418</v>
      </c>
      <c r="G14" s="277">
        <v>0</v>
      </c>
      <c r="H14" s="277">
        <v>1</v>
      </c>
      <c r="I14" s="277">
        <v>0</v>
      </c>
      <c r="J14" s="277">
        <v>0</v>
      </c>
      <c r="K14" s="277">
        <v>4000</v>
      </c>
    </row>
    <row r="15" spans="1:11" s="269" customFormat="1" ht="18" hidden="1">
      <c r="A15" s="278"/>
      <c r="B15" s="278"/>
      <c r="C15" s="279"/>
      <c r="D15" s="280"/>
      <c r="E15" s="280"/>
      <c r="F15" s="278"/>
      <c r="G15" s="278"/>
      <c r="H15" s="278"/>
      <c r="I15" s="281"/>
      <c r="J15" s="278"/>
      <c r="K15" s="278"/>
    </row>
    <row r="16" spans="1:11" s="269" customFormat="1" ht="18"/>
  </sheetData>
  <mergeCells count="19">
    <mergeCell ref="K9:K11"/>
    <mergeCell ref="E10:E11"/>
    <mergeCell ref="F10:F11"/>
    <mergeCell ref="G10:G11"/>
    <mergeCell ref="H10:I10"/>
    <mergeCell ref="A8:J8"/>
    <mergeCell ref="A9:A11"/>
    <mergeCell ref="B9:B11"/>
    <mergeCell ref="C9:C11"/>
    <mergeCell ref="D9:D11"/>
    <mergeCell ref="E9:F9"/>
    <mergeCell ref="G9:I9"/>
    <mergeCell ref="J9:J11"/>
    <mergeCell ref="A7:J7"/>
    <mergeCell ref="F1:K1"/>
    <mergeCell ref="F2:K2"/>
    <mergeCell ref="F3:K3"/>
    <mergeCell ref="H4:K4"/>
    <mergeCell ref="H5:K5"/>
  </mergeCells>
  <pageMargins left="0.7" right="0.7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8"/>
  <sheetViews>
    <sheetView topLeftCell="A4" workbookViewId="0">
      <selection sqref="A1:H28"/>
    </sheetView>
  </sheetViews>
  <sheetFormatPr defaultRowHeight="14.4"/>
  <cols>
    <col min="1" max="1" width="3.21875" customWidth="1"/>
    <col min="2" max="2" width="13.77734375" bestFit="1" customWidth="1"/>
    <col min="4" max="4" width="16.77734375" customWidth="1"/>
    <col min="5" max="5" width="17.44140625" customWidth="1"/>
    <col min="6" max="6" width="23.21875" customWidth="1"/>
    <col min="7" max="7" width="16.44140625" customWidth="1"/>
  </cols>
  <sheetData>
    <row r="1" spans="1:10">
      <c r="B1" s="545" t="s">
        <v>591</v>
      </c>
      <c r="C1" s="545"/>
      <c r="D1" s="545"/>
      <c r="E1" s="545"/>
      <c r="F1" s="545"/>
      <c r="G1" s="545"/>
    </row>
    <row r="3" spans="1:10" ht="89.4" customHeight="1">
      <c r="A3" s="283" t="s">
        <v>592</v>
      </c>
      <c r="B3" s="283" t="s">
        <v>395</v>
      </c>
      <c r="C3" s="283" t="s">
        <v>593</v>
      </c>
      <c r="D3" s="283" t="s">
        <v>594</v>
      </c>
      <c r="E3" s="284" t="s">
        <v>595</v>
      </c>
      <c r="F3" s="283" t="s">
        <v>596</v>
      </c>
      <c r="G3" s="283" t="s">
        <v>597</v>
      </c>
    </row>
    <row r="4" spans="1:10">
      <c r="A4" s="285">
        <v>1</v>
      </c>
      <c r="B4" s="285" t="str">
        <f>'[1]Расч дот РФФПП'!A7</f>
        <v>Алак</v>
      </c>
      <c r="C4" s="285">
        <v>2.931</v>
      </c>
      <c r="D4" s="12">
        <v>4121.6516179211685</v>
      </c>
      <c r="E4" s="12">
        <v>255</v>
      </c>
      <c r="F4" s="285">
        <v>1.1073999999999999</v>
      </c>
      <c r="G4" s="12">
        <v>4281.9300016859015</v>
      </c>
      <c r="J4" s="286"/>
    </row>
    <row r="5" spans="1:10">
      <c r="A5" s="285">
        <v>2</v>
      </c>
      <c r="B5" s="285" t="str">
        <f>'[1]Расч дот РФФПП'!A8</f>
        <v>Анди</v>
      </c>
      <c r="C5" s="285">
        <v>6.508</v>
      </c>
      <c r="D5" s="12">
        <v>9185.2778825568566</v>
      </c>
      <c r="E5" s="12">
        <v>907</v>
      </c>
      <c r="F5" s="285">
        <v>1.1073999999999999</v>
      </c>
      <c r="G5" s="12">
        <v>9167.3649271434624</v>
      </c>
    </row>
    <row r="6" spans="1:10">
      <c r="A6" s="285">
        <v>3</v>
      </c>
      <c r="B6" s="285" t="str">
        <f>'[1]Расч дот РФФПП'!A9</f>
        <v>Ансалта</v>
      </c>
      <c r="C6" s="285">
        <v>5.1920000000000002</v>
      </c>
      <c r="D6" s="12">
        <v>6674.1317429206474</v>
      </c>
      <c r="E6" s="12">
        <v>382</v>
      </c>
      <c r="F6" s="285">
        <v>1.1073999999999999</v>
      </c>
      <c r="G6" s="12">
        <v>6967.9066921103249</v>
      </c>
    </row>
    <row r="7" spans="1:10">
      <c r="A7" s="285">
        <v>4</v>
      </c>
      <c r="B7" s="285" t="str">
        <f>'[1]Расч дот РФФПП'!A10</f>
        <v>Ашали</v>
      </c>
      <c r="C7" s="285">
        <v>0.80200000000000005</v>
      </c>
      <c r="D7" s="12">
        <v>2135.3408429740202</v>
      </c>
      <c r="E7" s="12">
        <v>84</v>
      </c>
      <c r="F7" s="285">
        <v>1.1073999999999999</v>
      </c>
      <c r="G7" s="12">
        <v>2271.6548495094298</v>
      </c>
    </row>
    <row r="8" spans="1:10">
      <c r="A8" s="285">
        <v>5</v>
      </c>
      <c r="B8" s="285" t="str">
        <f>'[1]Расч дот РФФПП'!A11</f>
        <v>Ботлих</v>
      </c>
      <c r="C8" s="285">
        <v>13.365</v>
      </c>
      <c r="D8" s="12">
        <v>16448.675153676431</v>
      </c>
      <c r="E8" s="12">
        <v>3078</v>
      </c>
      <c r="F8" s="285">
        <v>1.1073999999999999</v>
      </c>
      <c r="G8" s="12">
        <v>14805.68566518128</v>
      </c>
    </row>
    <row r="9" spans="1:10">
      <c r="A9" s="285">
        <v>6</v>
      </c>
      <c r="B9" s="285" t="str">
        <f>'[1]Расч дот РФФПП'!A12</f>
        <v>Гагатли</v>
      </c>
      <c r="C9" s="285">
        <v>3.7320000000000002</v>
      </c>
      <c r="D9" s="12">
        <v>5726.7028780381224</v>
      </c>
      <c r="E9" s="12">
        <v>339</v>
      </c>
      <c r="F9" s="285">
        <v>1.1073999999999999</v>
      </c>
      <c r="G9" s="12">
        <v>5966.3421671394162</v>
      </c>
    </row>
    <row r="10" spans="1:10">
      <c r="A10" s="285">
        <v>7</v>
      </c>
      <c r="B10" s="285" t="str">
        <f>'[1]Расч дот РФФПП'!A13</f>
        <v>Годобери</v>
      </c>
      <c r="C10" s="285">
        <v>3.42</v>
      </c>
      <c r="D10" s="12">
        <v>5057.1546788409769</v>
      </c>
      <c r="E10" s="12">
        <v>418</v>
      </c>
      <c r="F10" s="285">
        <v>1.1073999999999999</v>
      </c>
      <c r="G10" s="12">
        <v>5137.3998913484975</v>
      </c>
    </row>
    <row r="11" spans="1:10">
      <c r="A11" s="285">
        <v>8</v>
      </c>
      <c r="B11" s="285" t="str">
        <f>'[1]Расч дот РФФПП'!A14</f>
        <v>Зило</v>
      </c>
      <c r="C11" s="285">
        <v>1.234</v>
      </c>
      <c r="D11" s="12">
        <v>2594.1335235146876</v>
      </c>
      <c r="E11" s="12">
        <v>139</v>
      </c>
      <c r="F11" s="285">
        <v>1.1073999999999999</v>
      </c>
      <c r="G11" s="12">
        <v>2718.8148639401647</v>
      </c>
      <c r="I11" s="287"/>
    </row>
    <row r="12" spans="1:10">
      <c r="A12" s="285">
        <v>9</v>
      </c>
      <c r="B12" s="285" t="str">
        <f>'[1]Расч дот РФФПП'!A15</f>
        <v>Инхело</v>
      </c>
      <c r="C12" s="285">
        <v>2.1419999999999999</v>
      </c>
      <c r="D12" s="12">
        <v>3142.0394432097582</v>
      </c>
      <c r="E12" s="12">
        <v>101</v>
      </c>
      <c r="F12" s="285">
        <v>1.1073999999999999</v>
      </c>
      <c r="G12" s="12">
        <v>3367.6470794104862</v>
      </c>
    </row>
    <row r="13" spans="1:10">
      <c r="A13" s="285">
        <v>10</v>
      </c>
      <c r="B13" s="285" t="str">
        <f>'[1]Расч дот РФФПП'!A16</f>
        <v>Кванхидатли</v>
      </c>
      <c r="C13" s="285">
        <v>0.89400000000000002</v>
      </c>
      <c r="D13" s="12">
        <v>2257.2849445256215</v>
      </c>
      <c r="E13" s="12">
        <v>38</v>
      </c>
      <c r="F13" s="285">
        <v>1.1073999999999999</v>
      </c>
      <c r="G13" s="12">
        <v>2457.6361475676731</v>
      </c>
    </row>
    <row r="14" spans="1:10">
      <c r="A14" s="285">
        <v>11</v>
      </c>
      <c r="B14" s="285" t="str">
        <f>'[1]Расч дот РФФПП'!A17</f>
        <v>Кижани</v>
      </c>
      <c r="C14" s="285">
        <v>0.36299999999999999</v>
      </c>
      <c r="D14" s="12">
        <v>1627.8133667814845</v>
      </c>
      <c r="E14" s="12">
        <v>69</v>
      </c>
      <c r="F14" s="285">
        <v>1.1073999999999999</v>
      </c>
      <c r="G14" s="12">
        <v>1726.229922373816</v>
      </c>
    </row>
    <row r="15" spans="1:10">
      <c r="A15" s="285">
        <v>12</v>
      </c>
      <c r="B15" s="285" t="str">
        <f>'[1]Расч дот РФФПП'!A18</f>
        <v>Миарсо</v>
      </c>
      <c r="C15" s="285">
        <v>1.9750000000000001</v>
      </c>
      <c r="D15" s="12">
        <v>3157.332982519873</v>
      </c>
      <c r="E15" s="12">
        <v>201</v>
      </c>
      <c r="F15" s="285">
        <v>1.1073999999999999</v>
      </c>
      <c r="G15" s="12">
        <v>3273.8431448425072</v>
      </c>
    </row>
    <row r="16" spans="1:10">
      <c r="A16" s="285">
        <v>13</v>
      </c>
      <c r="B16" s="285" t="str">
        <f>'[1]Расч дот РФФПП'!A19</f>
        <v>Муни</v>
      </c>
      <c r="C16" s="285">
        <v>4.2060000000000004</v>
      </c>
      <c r="D16" s="12">
        <v>5767.3693241700776</v>
      </c>
      <c r="E16" s="12">
        <v>557</v>
      </c>
      <c r="F16" s="285">
        <v>1.1073999999999999</v>
      </c>
      <c r="G16" s="12">
        <v>5769.9629895859434</v>
      </c>
    </row>
    <row r="17" spans="1:15">
      <c r="A17" s="285">
        <v>14</v>
      </c>
      <c r="B17" s="285" t="str">
        <f>'[1]Расч дот РФФПП'!A20</f>
        <v>Рахата</v>
      </c>
      <c r="C17" s="285">
        <v>3.2970000000000002</v>
      </c>
      <c r="D17" s="12">
        <v>4562.3143373797075</v>
      </c>
      <c r="E17" s="12">
        <v>227</v>
      </c>
      <c r="F17" s="285">
        <v>1.1073999999999999</v>
      </c>
      <c r="G17" s="12">
        <v>4800.9270972142876</v>
      </c>
    </row>
    <row r="18" spans="1:15">
      <c r="A18" s="285">
        <v>15</v>
      </c>
      <c r="B18" s="285" t="str">
        <f>'[1]Расч дот РФФПП'!A21</f>
        <v>Риквани</v>
      </c>
      <c r="C18" s="285">
        <v>1.2330000000000001</v>
      </c>
      <c r="D18" s="12">
        <v>2591.3635526430967</v>
      </c>
      <c r="E18" s="12">
        <v>140</v>
      </c>
      <c r="F18" s="285">
        <v>1.1073999999999999</v>
      </c>
      <c r="G18" s="12">
        <v>2714.6399981969653</v>
      </c>
    </row>
    <row r="19" spans="1:15">
      <c r="A19" s="285">
        <v>16</v>
      </c>
      <c r="B19" s="285" t="str">
        <f>'[1]Расч дот РФФПП'!A22</f>
        <v>Тандо</v>
      </c>
      <c r="C19" s="285">
        <v>0.74399999999999999</v>
      </c>
      <c r="D19" s="12">
        <v>1863.969040856125</v>
      </c>
      <c r="E19" s="12">
        <v>147</v>
      </c>
      <c r="F19" s="285">
        <v>1.1073999999999999</v>
      </c>
      <c r="G19" s="12">
        <v>1901.3715158440727</v>
      </c>
    </row>
    <row r="20" spans="1:15">
      <c r="A20" s="285">
        <v>17</v>
      </c>
      <c r="B20" s="285" t="str">
        <f>'[1]Расч дот РФФПП'!A23</f>
        <v>Тлох</v>
      </c>
      <c r="C20" s="285">
        <v>3.0070000000000001</v>
      </c>
      <c r="D20" s="12">
        <v>4326.587059435632</v>
      </c>
      <c r="E20" s="12">
        <v>481</v>
      </c>
      <c r="F20" s="285">
        <v>1.1073999999999999</v>
      </c>
      <c r="G20" s="12">
        <v>4258.6031096190191</v>
      </c>
    </row>
    <row r="21" spans="1:15">
      <c r="A21" s="285">
        <v>18</v>
      </c>
      <c r="B21" s="285" t="str">
        <f>'[1]Расч дот РФФПП'!A24</f>
        <v>Хелетури</v>
      </c>
      <c r="C21" s="285">
        <v>1.456</v>
      </c>
      <c r="D21" s="12">
        <v>2803.1083557411935</v>
      </c>
      <c r="E21" s="12">
        <v>104</v>
      </c>
      <c r="F21" s="285">
        <v>1.1073999999999999</v>
      </c>
      <c r="G21" s="12">
        <v>2988.9925931477974</v>
      </c>
    </row>
    <row r="22" spans="1:15">
      <c r="A22" s="285">
        <v>19</v>
      </c>
      <c r="B22" s="285" t="str">
        <f>'[1]Расч дот РФФПП'!A25</f>
        <v>Чанко</v>
      </c>
      <c r="C22" s="285">
        <v>0.69899999999999995</v>
      </c>
      <c r="D22" s="12">
        <v>1823.6518912547938</v>
      </c>
      <c r="E22" s="12">
        <v>60</v>
      </c>
      <c r="F22" s="285">
        <v>1.1073999999999999</v>
      </c>
      <c r="G22" s="12">
        <v>1953.0681043755585</v>
      </c>
    </row>
    <row r="23" spans="1:15">
      <c r="A23" s="285">
        <v>20</v>
      </c>
      <c r="B23" s="285" t="str">
        <f>'[1]Расч дот РФФПП'!A26</f>
        <v>Шодрода</v>
      </c>
      <c r="C23" s="285">
        <v>1.2669999999999999</v>
      </c>
      <c r="D23" s="12">
        <v>2345.7247214509966</v>
      </c>
      <c r="E23" s="12">
        <v>124</v>
      </c>
      <c r="F23" s="285">
        <v>1.1073999999999999</v>
      </c>
      <c r="G23" s="12">
        <v>2460.3379565348337</v>
      </c>
    </row>
    <row r="24" spans="1:15">
      <c r="A24" s="285"/>
      <c r="B24" s="155" t="str">
        <f>'[1]Расч дот РФФПП'!A27</f>
        <v>Итого по МП:</v>
      </c>
      <c r="C24" s="155">
        <v>58.467000000000006</v>
      </c>
      <c r="D24" s="14">
        <v>88211.627340411287</v>
      </c>
      <c r="E24" s="14">
        <v>7851</v>
      </c>
      <c r="F24" s="155"/>
      <c r="G24" s="12">
        <v>88990.358716771414</v>
      </c>
      <c r="H24" s="88"/>
      <c r="I24" s="88"/>
      <c r="J24" s="88"/>
      <c r="K24" s="88"/>
      <c r="L24" s="88"/>
    </row>
    <row r="25" spans="1:15" ht="7.8" customHeight="1"/>
    <row r="26" spans="1:15">
      <c r="B26" t="s">
        <v>623</v>
      </c>
    </row>
    <row r="27" spans="1:15">
      <c r="B27" t="s">
        <v>624</v>
      </c>
    </row>
    <row r="28" spans="1:15">
      <c r="B28" s="224" t="s">
        <v>625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</row>
  </sheetData>
  <mergeCells count="1">
    <mergeCell ref="B1:G1"/>
  </mergeCells>
  <pageMargins left="0.25" right="0.25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42"/>
  <sheetViews>
    <sheetView tabSelected="1" topLeftCell="K1" workbookViewId="0">
      <selection activeCell="J13" sqref="J13"/>
    </sheetView>
  </sheetViews>
  <sheetFormatPr defaultColWidth="8.77734375" defaultRowHeight="14.4"/>
  <cols>
    <col min="1" max="1" width="17.5546875" style="107" customWidth="1"/>
    <col min="2" max="2" width="7.44140625" style="107" customWidth="1"/>
    <col min="3" max="4" width="9.44140625" style="107" customWidth="1"/>
    <col min="5" max="5" width="6.88671875" style="107" customWidth="1"/>
    <col min="6" max="9" width="9.44140625" style="107" customWidth="1"/>
    <col min="10" max="10" width="17.109375" style="107" customWidth="1"/>
    <col min="11" max="11" width="11" style="107" customWidth="1"/>
    <col min="12" max="12" width="8.77734375" style="107" customWidth="1"/>
    <col min="13" max="13" width="7.44140625" style="107" customWidth="1"/>
    <col min="14" max="14" width="7.109375" style="107" customWidth="1"/>
    <col min="15" max="15" width="9.33203125" style="107" customWidth="1"/>
    <col min="16" max="17" width="8.21875" style="107" customWidth="1"/>
    <col min="18" max="18" width="9.88671875" style="107" customWidth="1"/>
    <col min="19" max="21" width="7.88671875" style="107" customWidth="1"/>
    <col min="22" max="22" width="9.44140625" style="107" customWidth="1"/>
    <col min="23" max="24" width="7.88671875" style="107" customWidth="1"/>
    <col min="25" max="25" width="9.6640625" style="107" customWidth="1"/>
    <col min="26" max="28" width="8.33203125" style="107" customWidth="1"/>
    <col min="29" max="29" width="9.44140625" style="107" customWidth="1"/>
    <col min="30" max="32" width="8.33203125" style="107" customWidth="1"/>
    <col min="33" max="33" width="9" style="107" customWidth="1"/>
    <col min="34" max="16384" width="8.77734375" style="107"/>
  </cols>
  <sheetData>
    <row r="1" spans="1:33" ht="15.6">
      <c r="A1" s="557" t="s">
        <v>620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</row>
    <row r="2" spans="1:33" ht="1.8" customHeight="1"/>
    <row r="3" spans="1:33" hidden="1">
      <c r="A3" s="288"/>
      <c r="B3" s="288"/>
      <c r="C3" s="288" t="s">
        <v>9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9" t="s">
        <v>598</v>
      </c>
    </row>
    <row r="4" spans="1:33" ht="17.399999999999999" customHeight="1">
      <c r="A4" s="549" t="s">
        <v>395</v>
      </c>
      <c r="B4" s="549" t="s">
        <v>599</v>
      </c>
      <c r="C4" s="549" t="s">
        <v>600</v>
      </c>
      <c r="D4" s="549"/>
      <c r="E4" s="549"/>
      <c r="F4" s="549"/>
      <c r="G4" s="549"/>
      <c r="H4" s="549"/>
      <c r="I4" s="550" t="s">
        <v>601</v>
      </c>
      <c r="J4" s="551" t="s">
        <v>602</v>
      </c>
      <c r="K4" s="552"/>
      <c r="L4" s="552"/>
      <c r="M4" s="552"/>
      <c r="N4" s="552"/>
      <c r="O4" s="552"/>
      <c r="P4" s="552"/>
      <c r="Q4" s="553"/>
      <c r="R4" s="554" t="s">
        <v>603</v>
      </c>
      <c r="S4" s="551" t="s">
        <v>604</v>
      </c>
      <c r="T4" s="552"/>
      <c r="U4" s="552"/>
      <c r="V4" s="552"/>
      <c r="W4" s="552"/>
      <c r="X4" s="553"/>
      <c r="Y4" s="554" t="s">
        <v>605</v>
      </c>
      <c r="Z4" s="551" t="s">
        <v>606</v>
      </c>
      <c r="AA4" s="552"/>
      <c r="AB4" s="552"/>
      <c r="AC4" s="552"/>
      <c r="AD4" s="552"/>
      <c r="AE4" s="553"/>
      <c r="AF4" s="554" t="s">
        <v>607</v>
      </c>
      <c r="AG4" s="560" t="s">
        <v>621</v>
      </c>
    </row>
    <row r="5" spans="1:33" ht="17.25" customHeight="1">
      <c r="A5" s="549"/>
      <c r="B5" s="549"/>
      <c r="C5" s="548" t="s">
        <v>608</v>
      </c>
      <c r="D5" s="546" t="s">
        <v>609</v>
      </c>
      <c r="E5" s="546"/>
      <c r="F5" s="546"/>
      <c r="G5" s="546"/>
      <c r="H5" s="547" t="s">
        <v>610</v>
      </c>
      <c r="I5" s="550"/>
      <c r="J5" s="548" t="s">
        <v>611</v>
      </c>
      <c r="K5" s="548" t="s">
        <v>612</v>
      </c>
      <c r="L5" s="558" t="s">
        <v>394</v>
      </c>
      <c r="M5" s="546" t="s">
        <v>609</v>
      </c>
      <c r="N5" s="546"/>
      <c r="O5" s="546"/>
      <c r="P5" s="546"/>
      <c r="Q5" s="547" t="s">
        <v>610</v>
      </c>
      <c r="R5" s="555"/>
      <c r="S5" s="548" t="s">
        <v>613</v>
      </c>
      <c r="T5" s="546" t="s">
        <v>609</v>
      </c>
      <c r="U5" s="546"/>
      <c r="V5" s="546"/>
      <c r="W5" s="546"/>
      <c r="X5" s="547" t="s">
        <v>610</v>
      </c>
      <c r="Y5" s="555"/>
      <c r="Z5" s="548" t="s">
        <v>614</v>
      </c>
      <c r="AA5" s="546" t="s">
        <v>609</v>
      </c>
      <c r="AB5" s="546"/>
      <c r="AC5" s="546"/>
      <c r="AD5" s="546"/>
      <c r="AE5" s="547" t="s">
        <v>610</v>
      </c>
      <c r="AF5" s="555"/>
      <c r="AG5" s="560"/>
    </row>
    <row r="6" spans="1:33" ht="116.4" customHeight="1">
      <c r="A6" s="549"/>
      <c r="B6" s="549"/>
      <c r="C6" s="548"/>
      <c r="D6" s="290" t="s">
        <v>615</v>
      </c>
      <c r="E6" s="291" t="s">
        <v>616</v>
      </c>
      <c r="F6" s="292" t="s">
        <v>617</v>
      </c>
      <c r="G6" s="292" t="s">
        <v>618</v>
      </c>
      <c r="H6" s="547"/>
      <c r="I6" s="550"/>
      <c r="J6" s="548"/>
      <c r="K6" s="548"/>
      <c r="L6" s="559"/>
      <c r="M6" s="290" t="s">
        <v>615</v>
      </c>
      <c r="N6" s="293" t="s">
        <v>616</v>
      </c>
      <c r="O6" s="292" t="s">
        <v>617</v>
      </c>
      <c r="P6" s="292" t="s">
        <v>618</v>
      </c>
      <c r="Q6" s="547"/>
      <c r="R6" s="556"/>
      <c r="S6" s="548"/>
      <c r="T6" s="290" t="s">
        <v>615</v>
      </c>
      <c r="U6" s="293" t="s">
        <v>616</v>
      </c>
      <c r="V6" s="292" t="s">
        <v>617</v>
      </c>
      <c r="W6" s="292" t="s">
        <v>618</v>
      </c>
      <c r="X6" s="547"/>
      <c r="Y6" s="556"/>
      <c r="Z6" s="548"/>
      <c r="AA6" s="290" t="s">
        <v>615</v>
      </c>
      <c r="AB6" s="293" t="s">
        <v>616</v>
      </c>
      <c r="AC6" s="292" t="s">
        <v>617</v>
      </c>
      <c r="AD6" s="292" t="s">
        <v>618</v>
      </c>
      <c r="AE6" s="547"/>
      <c r="AF6" s="556"/>
      <c r="AG6" s="560"/>
    </row>
    <row r="7" spans="1:33">
      <c r="A7" s="294" t="s">
        <v>401</v>
      </c>
      <c r="B7" s="295">
        <v>2.931</v>
      </c>
      <c r="C7" s="296">
        <v>580.39353823524368</v>
      </c>
      <c r="D7" s="296">
        <v>1.085</v>
      </c>
      <c r="E7" s="296">
        <v>3.8802660753880266E-2</v>
      </c>
      <c r="F7" s="296">
        <v>0</v>
      </c>
      <c r="G7" s="296">
        <v>0</v>
      </c>
      <c r="H7" s="296">
        <v>1.1238026607538802</v>
      </c>
      <c r="I7" s="296">
        <v>652.24780255312578</v>
      </c>
      <c r="J7" s="297">
        <v>417.98111755349163</v>
      </c>
      <c r="K7" s="297">
        <v>55.244838968991047</v>
      </c>
      <c r="L7" s="296">
        <v>473.22595652248265</v>
      </c>
      <c r="M7" s="296">
        <v>1.085</v>
      </c>
      <c r="N7" s="296">
        <v>3.8802660753880266E-2</v>
      </c>
      <c r="O7" s="296">
        <v>0</v>
      </c>
      <c r="P7" s="296">
        <v>0</v>
      </c>
      <c r="Q7" s="296">
        <v>1.1238026607538802</v>
      </c>
      <c r="R7" s="296">
        <v>531.81258907776601</v>
      </c>
      <c r="S7" s="296">
        <v>144.67448304171583</v>
      </c>
      <c r="T7" s="296">
        <v>1.085</v>
      </c>
      <c r="U7" s="296">
        <v>3.8802660753880266E-2</v>
      </c>
      <c r="V7" s="296">
        <v>0.15989052288808492</v>
      </c>
      <c r="W7" s="296">
        <v>0</v>
      </c>
      <c r="X7" s="296">
        <v>1.2836931836419652</v>
      </c>
      <c r="Y7" s="296">
        <v>185.7176477275757</v>
      </c>
      <c r="Z7" s="296">
        <v>32.433680537739235</v>
      </c>
      <c r="AA7" s="296">
        <v>1.085</v>
      </c>
      <c r="AB7" s="296">
        <v>3.8802660753880266E-2</v>
      </c>
      <c r="AC7" s="296">
        <v>0</v>
      </c>
      <c r="AD7" s="296">
        <v>0</v>
      </c>
      <c r="AE7" s="296">
        <v>1.1238026607538802</v>
      </c>
      <c r="AF7" s="296">
        <v>36.449056486352696</v>
      </c>
      <c r="AG7" s="260">
        <v>4121.6516179211685</v>
      </c>
    </row>
    <row r="8" spans="1:33">
      <c r="A8" s="294" t="s">
        <v>402</v>
      </c>
      <c r="B8" s="295">
        <v>6.508</v>
      </c>
      <c r="C8" s="296">
        <v>580.39353823524368</v>
      </c>
      <c r="D8" s="296">
        <v>1.0009999999999999</v>
      </c>
      <c r="E8" s="296">
        <v>7.4833702882483366E-2</v>
      </c>
      <c r="F8" s="296">
        <v>0</v>
      </c>
      <c r="G8" s="296">
        <v>0.11036246135701105</v>
      </c>
      <c r="H8" s="296">
        <v>1.1861961642394943</v>
      </c>
      <c r="I8" s="296">
        <v>688.46058880403427</v>
      </c>
      <c r="J8" s="297">
        <v>417.98111755349163</v>
      </c>
      <c r="K8" s="297">
        <v>55.244838968991047</v>
      </c>
      <c r="L8" s="296">
        <v>473.22595652248265</v>
      </c>
      <c r="M8" s="296">
        <v>1.0009999999999999</v>
      </c>
      <c r="N8" s="296">
        <v>7.4833702882483366E-2</v>
      </c>
      <c r="O8" s="296">
        <v>0</v>
      </c>
      <c r="P8" s="296">
        <v>0</v>
      </c>
      <c r="Q8" s="296">
        <v>1.0758337028824831</v>
      </c>
      <c r="R8" s="296">
        <v>509.1124331056875</v>
      </c>
      <c r="S8" s="296">
        <v>144.67448304171583</v>
      </c>
      <c r="T8" s="296">
        <v>1.0009999999999999</v>
      </c>
      <c r="U8" s="296">
        <v>7.4833702882483366E-2</v>
      </c>
      <c r="V8" s="296">
        <v>0.1005301442245225</v>
      </c>
      <c r="W8" s="296">
        <v>6.0318086534713496E-2</v>
      </c>
      <c r="X8" s="296">
        <v>1.2366819336417192</v>
      </c>
      <c r="Y8" s="296">
        <v>178.91631943664524</v>
      </c>
      <c r="Z8" s="296">
        <v>32.433680537739235</v>
      </c>
      <c r="AA8" s="296">
        <v>1.0009999999999999</v>
      </c>
      <c r="AB8" s="296">
        <v>7.4833702882483366E-2</v>
      </c>
      <c r="AC8" s="296">
        <v>0</v>
      </c>
      <c r="AD8" s="296">
        <v>0</v>
      </c>
      <c r="AE8" s="296">
        <v>1.0758337028824831</v>
      </c>
      <c r="AF8" s="296">
        <v>34.89324663102353</v>
      </c>
      <c r="AG8" s="260">
        <v>9185.2778825568566</v>
      </c>
    </row>
    <row r="9" spans="1:33">
      <c r="A9" s="294" t="s">
        <v>403</v>
      </c>
      <c r="B9" s="295">
        <v>5.1920000000000002</v>
      </c>
      <c r="C9" s="296">
        <v>580.39353823524368</v>
      </c>
      <c r="D9" s="296">
        <v>1.0009999999999999</v>
      </c>
      <c r="E9" s="296">
        <v>3.048780487804878E-2</v>
      </c>
      <c r="F9" s="296">
        <v>0</v>
      </c>
      <c r="G9" s="296">
        <v>0</v>
      </c>
      <c r="H9" s="296">
        <v>1.0314878048780487</v>
      </c>
      <c r="I9" s="296">
        <v>598.66885671967532</v>
      </c>
      <c r="J9" s="297">
        <v>417.98111755349163</v>
      </c>
      <c r="K9" s="297">
        <v>55.244838968991047</v>
      </c>
      <c r="L9" s="296">
        <v>473.22595652248265</v>
      </c>
      <c r="M9" s="296">
        <v>1.0009999999999999</v>
      </c>
      <c r="N9" s="296">
        <v>3.048780487804878E-2</v>
      </c>
      <c r="O9" s="296">
        <v>0</v>
      </c>
      <c r="P9" s="296">
        <v>0</v>
      </c>
      <c r="Q9" s="296">
        <v>1.0314878048780487</v>
      </c>
      <c r="R9" s="296">
        <v>488.12680310469051</v>
      </c>
      <c r="S9" s="296">
        <v>144.67448304171583</v>
      </c>
      <c r="T9" s="296">
        <v>1.0009999999999999</v>
      </c>
      <c r="U9" s="296">
        <v>3.048780487804878E-2</v>
      </c>
      <c r="V9" s="296">
        <v>0.11048209961685823</v>
      </c>
      <c r="W9" s="296">
        <v>0</v>
      </c>
      <c r="X9" s="296">
        <v>1.141969904494907</v>
      </c>
      <c r="Y9" s="296">
        <v>165.21390558199826</v>
      </c>
      <c r="Z9" s="296">
        <v>32.433680537739235</v>
      </c>
      <c r="AA9" s="296">
        <v>1.0009999999999999</v>
      </c>
      <c r="AB9" s="296">
        <v>3.048780487804878E-2</v>
      </c>
      <c r="AC9" s="296">
        <v>0</v>
      </c>
      <c r="AD9" s="296">
        <v>0</v>
      </c>
      <c r="AE9" s="296">
        <v>1.0314878048780487</v>
      </c>
      <c r="AF9" s="296">
        <v>33.454945941988534</v>
      </c>
      <c r="AG9" s="260">
        <v>6674.1317429206474</v>
      </c>
    </row>
    <row r="10" spans="1:33">
      <c r="A10" s="294" t="s">
        <v>404</v>
      </c>
      <c r="B10" s="295">
        <v>0.80200000000000005</v>
      </c>
      <c r="C10" s="296">
        <v>580.39353823524368</v>
      </c>
      <c r="D10" s="296">
        <v>2</v>
      </c>
      <c r="E10" s="296">
        <v>8.592017738359202E-2</v>
      </c>
      <c r="F10" s="296">
        <v>0</v>
      </c>
      <c r="G10" s="296">
        <v>9.7044008762978584E-2</v>
      </c>
      <c r="H10" s="296">
        <v>2.1829641861465707</v>
      </c>
      <c r="I10" s="296">
        <v>1266.9783078384273</v>
      </c>
      <c r="J10" s="297">
        <v>417.98111755349163</v>
      </c>
      <c r="K10" s="297">
        <v>55.244838968991047</v>
      </c>
      <c r="L10" s="296">
        <v>473.22595652248265</v>
      </c>
      <c r="M10" s="296">
        <v>2</v>
      </c>
      <c r="N10" s="296">
        <v>8.592017738359202E-2</v>
      </c>
      <c r="O10" s="296">
        <v>0</v>
      </c>
      <c r="P10" s="296">
        <v>0</v>
      </c>
      <c r="Q10" s="296">
        <v>2.085920177383592</v>
      </c>
      <c r="R10" s="296">
        <v>987.11157117189703</v>
      </c>
      <c r="S10" s="296">
        <v>144.67448304171583</v>
      </c>
      <c r="T10" s="296">
        <v>2</v>
      </c>
      <c r="U10" s="296">
        <v>8.592017738359202E-2</v>
      </c>
      <c r="V10" s="296">
        <v>0.16846605614096105</v>
      </c>
      <c r="W10" s="296">
        <v>0.10107963368457663</v>
      </c>
      <c r="X10" s="296">
        <v>2.35546586720913</v>
      </c>
      <c r="Y10" s="296">
        <v>340.77580666088772</v>
      </c>
      <c r="Z10" s="296">
        <v>32.433680537739235</v>
      </c>
      <c r="AA10" s="296">
        <v>2</v>
      </c>
      <c r="AB10" s="296">
        <v>8.592017738359202E-2</v>
      </c>
      <c r="AC10" s="296">
        <v>0</v>
      </c>
      <c r="AD10" s="296">
        <v>0</v>
      </c>
      <c r="AE10" s="296">
        <v>2.085920177383592</v>
      </c>
      <c r="AF10" s="296">
        <v>67.654068660483787</v>
      </c>
      <c r="AG10" s="260">
        <v>2135.3408429740202</v>
      </c>
    </row>
    <row r="11" spans="1:33" ht="13.65" customHeight="1">
      <c r="A11" s="294" t="s">
        <v>405</v>
      </c>
      <c r="B11" s="295">
        <v>13.365</v>
      </c>
      <c r="C11" s="296">
        <v>580.39353823524368</v>
      </c>
      <c r="D11" s="296">
        <v>1</v>
      </c>
      <c r="E11" s="296">
        <v>0</v>
      </c>
      <c r="F11" s="296">
        <v>0</v>
      </c>
      <c r="G11" s="296">
        <v>0</v>
      </c>
      <c r="H11" s="296">
        <v>1</v>
      </c>
      <c r="I11" s="296">
        <v>580.39353823524368</v>
      </c>
      <c r="J11" s="297">
        <v>417.98111755349163</v>
      </c>
      <c r="K11" s="297">
        <v>55.244838968991047</v>
      </c>
      <c r="L11" s="296">
        <v>473.22595652248265</v>
      </c>
      <c r="M11" s="296">
        <v>1</v>
      </c>
      <c r="N11" s="296">
        <v>0</v>
      </c>
      <c r="O11" s="296">
        <v>0</v>
      </c>
      <c r="P11" s="296">
        <v>0</v>
      </c>
      <c r="Q11" s="296">
        <v>1</v>
      </c>
      <c r="R11" s="296">
        <v>473.22595652248265</v>
      </c>
      <c r="S11" s="296">
        <v>144.67448304171583</v>
      </c>
      <c r="T11" s="296">
        <v>1</v>
      </c>
      <c r="U11" s="296">
        <v>0</v>
      </c>
      <c r="V11" s="296">
        <v>0</v>
      </c>
      <c r="W11" s="296">
        <v>0</v>
      </c>
      <c r="X11" s="296">
        <v>1</v>
      </c>
      <c r="Y11" s="296">
        <v>144.67448304171583</v>
      </c>
      <c r="Z11" s="296">
        <v>32.433680537739235</v>
      </c>
      <c r="AA11" s="296">
        <v>1</v>
      </c>
      <c r="AB11" s="296">
        <v>0</v>
      </c>
      <c r="AC11" s="296">
        <v>0</v>
      </c>
      <c r="AD11" s="296">
        <v>0</v>
      </c>
      <c r="AE11" s="296">
        <v>1</v>
      </c>
      <c r="AF11" s="296">
        <v>32.433680537739235</v>
      </c>
      <c r="AG11" s="260">
        <v>16448.675153676431</v>
      </c>
    </row>
    <row r="12" spans="1:33" ht="13.65" customHeight="1">
      <c r="A12" s="294" t="s">
        <v>406</v>
      </c>
      <c r="B12" s="295">
        <v>3.7320000000000002</v>
      </c>
      <c r="C12" s="296">
        <v>580.39353823524368</v>
      </c>
      <c r="D12" s="296">
        <v>1.085</v>
      </c>
      <c r="E12" s="296">
        <v>8.3148558758314853E-2</v>
      </c>
      <c r="F12" s="296">
        <v>0</v>
      </c>
      <c r="G12" s="296">
        <v>0.10187041094586102</v>
      </c>
      <c r="H12" s="296">
        <v>1.2700189697041759</v>
      </c>
      <c r="I12" s="296">
        <v>737.11080345248547</v>
      </c>
      <c r="J12" s="297">
        <v>417.98111755349163</v>
      </c>
      <c r="K12" s="297">
        <v>55.244838968991047</v>
      </c>
      <c r="L12" s="296">
        <v>473.22595652248265</v>
      </c>
      <c r="M12" s="296">
        <v>1.085</v>
      </c>
      <c r="N12" s="296">
        <v>8.3148558758314853E-2</v>
      </c>
      <c r="O12" s="296">
        <v>0</v>
      </c>
      <c r="P12" s="296">
        <v>0</v>
      </c>
      <c r="Q12" s="296">
        <v>1.1681485587583149</v>
      </c>
      <c r="R12" s="296">
        <v>552.79821907876305</v>
      </c>
      <c r="S12" s="296">
        <v>144.67448304171583</v>
      </c>
      <c r="T12" s="296">
        <v>1.085</v>
      </c>
      <c r="U12" s="296">
        <v>8.3148558758314853E-2</v>
      </c>
      <c r="V12" s="296">
        <v>0.16281651907356948</v>
      </c>
      <c r="W12" s="296">
        <v>9.7689911444141686E-2</v>
      </c>
      <c r="X12" s="296">
        <v>1.4286549892760261</v>
      </c>
      <c r="Y12" s="296">
        <v>206.68992201847715</v>
      </c>
      <c r="Z12" s="296">
        <v>32.433680537739235</v>
      </c>
      <c r="AA12" s="296">
        <v>1.085</v>
      </c>
      <c r="AB12" s="296">
        <v>8.3148558758314853E-2</v>
      </c>
      <c r="AC12" s="296">
        <v>0</v>
      </c>
      <c r="AD12" s="296">
        <v>0</v>
      </c>
      <c r="AE12" s="296">
        <v>1.1681485587583149</v>
      </c>
      <c r="AF12" s="296">
        <v>37.887357175387699</v>
      </c>
      <c r="AG12" s="260">
        <v>5726.7028780381224</v>
      </c>
    </row>
    <row r="13" spans="1:33">
      <c r="A13" s="294" t="s">
        <v>407</v>
      </c>
      <c r="B13" s="295">
        <v>3.42</v>
      </c>
      <c r="C13" s="296">
        <v>580.39353823524368</v>
      </c>
      <c r="D13" s="296">
        <v>1.085</v>
      </c>
      <c r="E13" s="296">
        <v>4.4345898004434586E-2</v>
      </c>
      <c r="F13" s="296">
        <v>0</v>
      </c>
      <c r="G13" s="296">
        <v>8.6416712654184227E-2</v>
      </c>
      <c r="H13" s="296">
        <v>1.2157626106586188</v>
      </c>
      <c r="I13" s="296">
        <v>705.62076325427279</v>
      </c>
      <c r="J13" s="297">
        <v>417.98111755349163</v>
      </c>
      <c r="K13" s="297">
        <v>55.244838968991047</v>
      </c>
      <c r="L13" s="296">
        <v>473.22595652248265</v>
      </c>
      <c r="M13" s="296">
        <v>1.085</v>
      </c>
      <c r="N13" s="296">
        <v>4.4345898004434586E-2</v>
      </c>
      <c r="O13" s="296">
        <v>0</v>
      </c>
      <c r="P13" s="296">
        <v>0</v>
      </c>
      <c r="Q13" s="296">
        <v>1.1293458980044346</v>
      </c>
      <c r="R13" s="296">
        <v>534.43579282789074</v>
      </c>
      <c r="S13" s="296">
        <v>144.67448304171583</v>
      </c>
      <c r="T13" s="296">
        <v>1.085</v>
      </c>
      <c r="U13" s="296">
        <v>4.4345898004434586E-2</v>
      </c>
      <c r="V13" s="296">
        <v>0.16687144631379275</v>
      </c>
      <c r="W13" s="296">
        <v>0.10012286778827564</v>
      </c>
      <c r="X13" s="296">
        <v>1.3963402121065032</v>
      </c>
      <c r="Y13" s="296">
        <v>202.01479833686818</v>
      </c>
      <c r="Z13" s="296">
        <v>32.433680537739235</v>
      </c>
      <c r="AA13" s="296">
        <v>1.085</v>
      </c>
      <c r="AB13" s="296">
        <v>4.4345898004434586E-2</v>
      </c>
      <c r="AC13" s="296">
        <v>0</v>
      </c>
      <c r="AD13" s="296">
        <v>0</v>
      </c>
      <c r="AE13" s="296">
        <v>1.1293458980044346</v>
      </c>
      <c r="AF13" s="296">
        <v>36.628844072482075</v>
      </c>
      <c r="AG13" s="260">
        <v>5057.1546788409769</v>
      </c>
    </row>
    <row r="14" spans="1:33">
      <c r="A14" s="294" t="s">
        <v>408</v>
      </c>
      <c r="B14" s="295">
        <v>1.234</v>
      </c>
      <c r="C14" s="296">
        <v>580.39353823524368</v>
      </c>
      <c r="D14" s="296">
        <v>1.55</v>
      </c>
      <c r="E14" s="296">
        <v>8.3148558758314853E-2</v>
      </c>
      <c r="F14" s="296">
        <v>0</v>
      </c>
      <c r="G14" s="296">
        <v>0.1078260318181818</v>
      </c>
      <c r="H14" s="296">
        <v>1.7409745905764968</v>
      </c>
      <c r="I14" s="296">
        <v>1010.4504026023477</v>
      </c>
      <c r="J14" s="297">
        <v>417.98111755349163</v>
      </c>
      <c r="K14" s="297">
        <v>55.244838968991047</v>
      </c>
      <c r="L14" s="296">
        <v>473.22595652248265</v>
      </c>
      <c r="M14" s="296">
        <v>1.55</v>
      </c>
      <c r="N14" s="296">
        <v>8.3148558758314853E-2</v>
      </c>
      <c r="O14" s="296">
        <v>0</v>
      </c>
      <c r="P14" s="296">
        <v>0</v>
      </c>
      <c r="Q14" s="296">
        <v>1.633148558758315</v>
      </c>
      <c r="R14" s="296">
        <v>772.84828886171761</v>
      </c>
      <c r="S14" s="296">
        <v>144.67448304171583</v>
      </c>
      <c r="T14" s="296">
        <v>1.55</v>
      </c>
      <c r="U14" s="296">
        <v>8.3148558758314853E-2</v>
      </c>
      <c r="V14" s="296">
        <v>0.12818664893617021</v>
      </c>
      <c r="W14" s="296">
        <v>7.6911989361702127E-2</v>
      </c>
      <c r="X14" s="296">
        <v>1.8382471970561873</v>
      </c>
      <c r="Y14" s="296">
        <v>265.94746293698705</v>
      </c>
      <c r="Z14" s="296">
        <v>32.433680537739235</v>
      </c>
      <c r="AA14" s="296">
        <v>1.55</v>
      </c>
      <c r="AB14" s="296">
        <v>8.3148558758314853E-2</v>
      </c>
      <c r="AC14" s="296">
        <v>0</v>
      </c>
      <c r="AD14" s="296">
        <v>0</v>
      </c>
      <c r="AE14" s="296">
        <v>1.633148558758315</v>
      </c>
      <c r="AF14" s="296">
        <v>52.969018625436441</v>
      </c>
      <c r="AG14" s="260">
        <v>2594.1335235146876</v>
      </c>
    </row>
    <row r="15" spans="1:33">
      <c r="A15" s="294" t="s">
        <v>409</v>
      </c>
      <c r="B15" s="295">
        <v>2.1419999999999999</v>
      </c>
      <c r="C15" s="296">
        <v>580.39353823524368</v>
      </c>
      <c r="D15" s="296">
        <v>1.1599999999999999</v>
      </c>
      <c r="E15" s="296">
        <v>3.1873614190687363E-2</v>
      </c>
      <c r="F15" s="296">
        <v>0</v>
      </c>
      <c r="G15" s="296">
        <v>0</v>
      </c>
      <c r="H15" s="296">
        <v>1.1918736141906874</v>
      </c>
      <c r="I15" s="296">
        <v>691.75574406936084</v>
      </c>
      <c r="J15" s="297">
        <v>417.98111755349163</v>
      </c>
      <c r="K15" s="297">
        <v>55.244838968991047</v>
      </c>
      <c r="L15" s="296">
        <v>473.22595652248265</v>
      </c>
      <c r="M15" s="296">
        <v>1.1599999999999999</v>
      </c>
      <c r="N15" s="296">
        <v>3.1873614190687363E-2</v>
      </c>
      <c r="O15" s="296">
        <v>0</v>
      </c>
      <c r="P15" s="296">
        <v>0</v>
      </c>
      <c r="Q15" s="296">
        <v>1.1918736141906874</v>
      </c>
      <c r="R15" s="296">
        <v>564.0255311292965</v>
      </c>
      <c r="S15" s="296">
        <v>144.67448304171583</v>
      </c>
      <c r="T15" s="296">
        <v>1.1599999999999999</v>
      </c>
      <c r="U15" s="296">
        <v>3.1873614190687363E-2</v>
      </c>
      <c r="V15" s="296">
        <v>0</v>
      </c>
      <c r="W15" s="296">
        <v>0</v>
      </c>
      <c r="X15" s="296">
        <v>1.1918736141906874</v>
      </c>
      <c r="Y15" s="296">
        <v>172.43369898409915</v>
      </c>
      <c r="Z15" s="296">
        <v>32.433680537739235</v>
      </c>
      <c r="AA15" s="296">
        <v>1.1599999999999999</v>
      </c>
      <c r="AB15" s="296">
        <v>3.1873614190687363E-2</v>
      </c>
      <c r="AC15" s="296">
        <v>0</v>
      </c>
      <c r="AD15" s="296">
        <v>0</v>
      </c>
      <c r="AE15" s="296">
        <v>1.1918736141906874</v>
      </c>
      <c r="AF15" s="296">
        <v>38.656848044021416</v>
      </c>
      <c r="AG15" s="260">
        <v>3142.0394432097582</v>
      </c>
    </row>
    <row r="16" spans="1:33">
      <c r="A16" s="294" t="s">
        <v>410</v>
      </c>
      <c r="B16" s="295">
        <v>0.89400000000000002</v>
      </c>
      <c r="C16" s="296">
        <v>580.39353823524368</v>
      </c>
      <c r="D16" s="296">
        <v>2</v>
      </c>
      <c r="E16" s="296">
        <v>3.8802660753880266E-2</v>
      </c>
      <c r="F16" s="296">
        <v>0</v>
      </c>
      <c r="G16" s="296">
        <v>0</v>
      </c>
      <c r="H16" s="296">
        <v>2.0388026607538801</v>
      </c>
      <c r="I16" s="296">
        <v>1183.3078900383737</v>
      </c>
      <c r="J16" s="297">
        <v>417.98111755349163</v>
      </c>
      <c r="K16" s="297">
        <v>55.244838968991047</v>
      </c>
      <c r="L16" s="296">
        <v>473.22595652248265</v>
      </c>
      <c r="M16" s="296">
        <v>2</v>
      </c>
      <c r="N16" s="296">
        <v>3.8802660753880266E-2</v>
      </c>
      <c r="O16" s="296">
        <v>0</v>
      </c>
      <c r="P16" s="296">
        <v>0</v>
      </c>
      <c r="Q16" s="296">
        <v>2.0388026607538801</v>
      </c>
      <c r="R16" s="296">
        <v>964.81433929583761</v>
      </c>
      <c r="S16" s="296">
        <v>144.67448304171583</v>
      </c>
      <c r="T16" s="296">
        <v>2</v>
      </c>
      <c r="U16" s="296">
        <v>3.8802660753880266E-2</v>
      </c>
      <c r="V16" s="296">
        <v>0.10863288536673224</v>
      </c>
      <c r="W16" s="296">
        <v>0</v>
      </c>
      <c r="X16" s="296">
        <v>2.1474355461206125</v>
      </c>
      <c r="Y16" s="296">
        <v>310.67912750040432</v>
      </c>
      <c r="Z16" s="296">
        <v>32.433680537739235</v>
      </c>
      <c r="AA16" s="296">
        <v>2</v>
      </c>
      <c r="AB16" s="296">
        <v>3.8802660753880266E-2</v>
      </c>
      <c r="AC16" s="296">
        <v>0</v>
      </c>
      <c r="AD16" s="296">
        <v>0</v>
      </c>
      <c r="AE16" s="296">
        <v>2.0388026607538801</v>
      </c>
      <c r="AF16" s="296">
        <v>66.125874178384095</v>
      </c>
      <c r="AG16" s="260">
        <v>2257.2849445256215</v>
      </c>
    </row>
    <row r="17" spans="1:33">
      <c r="A17" s="294" t="s">
        <v>411</v>
      </c>
      <c r="B17" s="295">
        <v>0.36299999999999999</v>
      </c>
      <c r="C17" s="296">
        <v>580.39353823524368</v>
      </c>
      <c r="D17" s="296">
        <v>3.45</v>
      </c>
      <c r="E17" s="296">
        <v>0.10254988913525498</v>
      </c>
      <c r="F17" s="296">
        <v>0</v>
      </c>
      <c r="G17" s="296">
        <v>0.10651311199629628</v>
      </c>
      <c r="H17" s="296">
        <v>3.6590630011315515</v>
      </c>
      <c r="I17" s="296">
        <v>2123.6965218524106</v>
      </c>
      <c r="J17" s="297">
        <v>417.98111755349163</v>
      </c>
      <c r="K17" s="297">
        <v>55.244838968991047</v>
      </c>
      <c r="L17" s="296">
        <v>473.22595652248265</v>
      </c>
      <c r="M17" s="296">
        <v>3.45</v>
      </c>
      <c r="N17" s="296">
        <v>0.10254988913525498</v>
      </c>
      <c r="O17" s="296">
        <v>0</v>
      </c>
      <c r="P17" s="296">
        <v>0</v>
      </c>
      <c r="Q17" s="296">
        <v>3.5525498891352552</v>
      </c>
      <c r="R17" s="296">
        <v>1681.1588193798707</v>
      </c>
      <c r="S17" s="296">
        <v>144.67448304171583</v>
      </c>
      <c r="T17" s="296">
        <v>3.45</v>
      </c>
      <c r="U17" s="296">
        <v>0.10254988913525498</v>
      </c>
      <c r="V17" s="296">
        <v>0.21726972239604073</v>
      </c>
      <c r="W17" s="296">
        <v>0.13036183343762442</v>
      </c>
      <c r="X17" s="296">
        <v>3.9001814449689203</v>
      </c>
      <c r="Y17" s="296">
        <v>564.25673431977077</v>
      </c>
      <c r="Z17" s="296">
        <v>32.433680537739235</v>
      </c>
      <c r="AA17" s="296">
        <v>3.45</v>
      </c>
      <c r="AB17" s="296">
        <v>0.10254988913525498</v>
      </c>
      <c r="AC17" s="296">
        <v>0</v>
      </c>
      <c r="AD17" s="296">
        <v>0</v>
      </c>
      <c r="AE17" s="296">
        <v>3.5525498891352552</v>
      </c>
      <c r="AF17" s="296">
        <v>115.22226819859381</v>
      </c>
      <c r="AG17" s="260">
        <v>1627.8133667814845</v>
      </c>
    </row>
    <row r="18" spans="1:33">
      <c r="A18" s="294" t="s">
        <v>412</v>
      </c>
      <c r="B18" s="295">
        <v>1.9750000000000001</v>
      </c>
      <c r="C18" s="296">
        <v>580.39353823524368</v>
      </c>
      <c r="D18" s="296">
        <v>1.27</v>
      </c>
      <c r="E18" s="296">
        <v>1.1086474501108647E-2</v>
      </c>
      <c r="F18" s="296">
        <v>0</v>
      </c>
      <c r="G18" s="296">
        <v>0</v>
      </c>
      <c r="H18" s="296">
        <v>1.2810864745011086</v>
      </c>
      <c r="I18" s="296">
        <v>743.53431172101273</v>
      </c>
      <c r="J18" s="297">
        <v>417.98111755349163</v>
      </c>
      <c r="K18" s="297">
        <v>55.244838968991047</v>
      </c>
      <c r="L18" s="296">
        <v>473.22595652248265</v>
      </c>
      <c r="M18" s="296">
        <v>1.27</v>
      </c>
      <c r="N18" s="296">
        <v>1.1086474501108647E-2</v>
      </c>
      <c r="O18" s="296">
        <v>0</v>
      </c>
      <c r="P18" s="296">
        <v>0</v>
      </c>
      <c r="Q18" s="296">
        <v>1.2810864745011086</v>
      </c>
      <c r="R18" s="296">
        <v>606.24337228380216</v>
      </c>
      <c r="S18" s="296">
        <v>144.67448304171583</v>
      </c>
      <c r="T18" s="296">
        <v>1.27</v>
      </c>
      <c r="U18" s="296">
        <v>1.1086474501108647E-2</v>
      </c>
      <c r="V18" s="296">
        <v>0.15193456406507036</v>
      </c>
      <c r="W18" s="296">
        <v>0</v>
      </c>
      <c r="X18" s="296">
        <v>1.433021038566179</v>
      </c>
      <c r="Y18" s="296">
        <v>207.32157794246467</v>
      </c>
      <c r="Z18" s="296">
        <v>32.433680537739235</v>
      </c>
      <c r="AA18" s="296">
        <v>1.27</v>
      </c>
      <c r="AB18" s="296">
        <v>1.1086474501108647E-2</v>
      </c>
      <c r="AC18" s="296">
        <v>0</v>
      </c>
      <c r="AD18" s="296">
        <v>0</v>
      </c>
      <c r="AE18" s="296">
        <v>1.2810864745011086</v>
      </c>
      <c r="AF18" s="296">
        <v>41.550349455187579</v>
      </c>
      <c r="AG18" s="260">
        <v>3157.332982519873</v>
      </c>
    </row>
    <row r="19" spans="1:33">
      <c r="A19" s="294" t="s">
        <v>413</v>
      </c>
      <c r="B19" s="295">
        <v>4.2060000000000004</v>
      </c>
      <c r="C19" s="296">
        <v>580.39353823524368</v>
      </c>
      <c r="D19" s="296">
        <v>1.0549999999999999</v>
      </c>
      <c r="E19" s="296">
        <v>3.8802660753880266E-2</v>
      </c>
      <c r="F19" s="296">
        <v>0</v>
      </c>
      <c r="G19" s="296">
        <v>0</v>
      </c>
      <c r="H19" s="296">
        <v>1.0938026607538802</v>
      </c>
      <c r="I19" s="296">
        <v>634.83599640606849</v>
      </c>
      <c r="J19" s="297">
        <v>417.98111755349163</v>
      </c>
      <c r="K19" s="297">
        <v>55.244838968991047</v>
      </c>
      <c r="L19" s="296">
        <v>473.22595652248265</v>
      </c>
      <c r="M19" s="296">
        <v>1.0549999999999999</v>
      </c>
      <c r="N19" s="296">
        <v>3.8802660753880266E-2</v>
      </c>
      <c r="O19" s="296">
        <v>0</v>
      </c>
      <c r="P19" s="296">
        <v>0</v>
      </c>
      <c r="Q19" s="296">
        <v>1.0938026607538802</v>
      </c>
      <c r="R19" s="296">
        <v>517.61581038209158</v>
      </c>
      <c r="S19" s="296">
        <v>144.67448304171583</v>
      </c>
      <c r="T19" s="296">
        <v>1.0549999999999999</v>
      </c>
      <c r="U19" s="296">
        <v>3.8802660753880266E-2</v>
      </c>
      <c r="V19" s="296">
        <v>0.17315488338192417</v>
      </c>
      <c r="W19" s="296">
        <v>0</v>
      </c>
      <c r="X19" s="296">
        <v>1.2669575441358043</v>
      </c>
      <c r="Y19" s="296">
        <v>183.29642773364935</v>
      </c>
      <c r="Z19" s="296">
        <v>32.433680537739235</v>
      </c>
      <c r="AA19" s="296">
        <v>1.0549999999999999</v>
      </c>
      <c r="AB19" s="296">
        <v>3.8802660753880266E-2</v>
      </c>
      <c r="AC19" s="296">
        <v>0</v>
      </c>
      <c r="AD19" s="296">
        <v>0</v>
      </c>
      <c r="AE19" s="296">
        <v>1.0938026607538802</v>
      </c>
      <c r="AF19" s="296">
        <v>35.476046070220519</v>
      </c>
      <c r="AG19" s="260">
        <v>5767.3693241700776</v>
      </c>
    </row>
    <row r="20" spans="1:33">
      <c r="A20" s="294" t="s">
        <v>414</v>
      </c>
      <c r="B20" s="295">
        <v>3.2970000000000002</v>
      </c>
      <c r="C20" s="296">
        <v>580.39353823524368</v>
      </c>
      <c r="D20" s="296">
        <v>1.085</v>
      </c>
      <c r="E20" s="296">
        <v>2.3558758314855877E-2</v>
      </c>
      <c r="F20" s="296">
        <v>0</v>
      </c>
      <c r="G20" s="296">
        <v>0</v>
      </c>
      <c r="H20" s="296">
        <v>1.1085587583148557</v>
      </c>
      <c r="I20" s="296">
        <v>643.40034008002749</v>
      </c>
      <c r="J20" s="297">
        <v>417.98111755349163</v>
      </c>
      <c r="K20" s="297">
        <v>55.244838968991047</v>
      </c>
      <c r="L20" s="296">
        <v>473.22595652248265</v>
      </c>
      <c r="M20" s="296">
        <v>1.085</v>
      </c>
      <c r="N20" s="296">
        <v>2.3558758314855877E-2</v>
      </c>
      <c r="O20" s="296">
        <v>0</v>
      </c>
      <c r="P20" s="296">
        <v>0</v>
      </c>
      <c r="Q20" s="296">
        <v>1.1085587583148557</v>
      </c>
      <c r="R20" s="296">
        <v>524.59877876492328</v>
      </c>
      <c r="S20" s="296">
        <v>144.67448304171583</v>
      </c>
      <c r="T20" s="296">
        <v>1.085</v>
      </c>
      <c r="U20" s="296">
        <v>2.3558758314855877E-2</v>
      </c>
      <c r="V20" s="296">
        <v>0.13439516451155614</v>
      </c>
      <c r="W20" s="296">
        <v>0</v>
      </c>
      <c r="X20" s="296">
        <v>1.2429539228264119</v>
      </c>
      <c r="Y20" s="296">
        <v>179.82371622958391</v>
      </c>
      <c r="Z20" s="296">
        <v>32.433680537739235</v>
      </c>
      <c r="AA20" s="296">
        <v>1.085</v>
      </c>
      <c r="AB20" s="296">
        <v>2.3558758314855877E-2</v>
      </c>
      <c r="AC20" s="296">
        <v>0</v>
      </c>
      <c r="AD20" s="296">
        <v>0</v>
      </c>
      <c r="AE20" s="296">
        <v>1.1085587583148557</v>
      </c>
      <c r="AF20" s="296">
        <v>35.954640624496911</v>
      </c>
      <c r="AG20" s="260">
        <v>4562.3143373797075</v>
      </c>
    </row>
    <row r="21" spans="1:33">
      <c r="A21" s="294" t="s">
        <v>415</v>
      </c>
      <c r="B21" s="295">
        <v>1.2330000000000001</v>
      </c>
      <c r="C21" s="296">
        <v>580.39353823524368</v>
      </c>
      <c r="D21" s="296">
        <v>1.55</v>
      </c>
      <c r="E21" s="296">
        <v>8.8691796008869173E-2</v>
      </c>
      <c r="F21" s="296">
        <v>0</v>
      </c>
      <c r="G21" s="296">
        <v>9.0732447291515833E-2</v>
      </c>
      <c r="H21" s="296">
        <v>1.729424243300385</v>
      </c>
      <c r="I21" s="296">
        <v>1003.7466556789194</v>
      </c>
      <c r="J21" s="297">
        <v>417.98111755349163</v>
      </c>
      <c r="K21" s="297">
        <v>55.244838968991047</v>
      </c>
      <c r="L21" s="296">
        <v>473.22595652248265</v>
      </c>
      <c r="M21" s="296">
        <v>1.55</v>
      </c>
      <c r="N21" s="296">
        <v>8.8691796008869173E-2</v>
      </c>
      <c r="O21" s="296">
        <v>0</v>
      </c>
      <c r="P21" s="296">
        <v>0</v>
      </c>
      <c r="Q21" s="296">
        <v>1.6386917960088692</v>
      </c>
      <c r="R21" s="296">
        <v>775.47149261184211</v>
      </c>
      <c r="S21" s="296">
        <v>144.67448304171583</v>
      </c>
      <c r="T21" s="296">
        <v>1.55</v>
      </c>
      <c r="U21" s="296">
        <v>8.8691796008869173E-2</v>
      </c>
      <c r="V21" s="296">
        <v>0.13923395251117834</v>
      </c>
      <c r="W21" s="296">
        <v>8.3540371506706998E-2</v>
      </c>
      <c r="X21" s="296">
        <v>1.8614661200267544</v>
      </c>
      <c r="Y21" s="296">
        <v>269.30664861453926</v>
      </c>
      <c r="Z21" s="296">
        <v>32.433680537739235</v>
      </c>
      <c r="AA21" s="296">
        <v>1.55</v>
      </c>
      <c r="AB21" s="296">
        <v>8.8691796008869173E-2</v>
      </c>
      <c r="AC21" s="296">
        <v>0</v>
      </c>
      <c r="AD21" s="296">
        <v>0</v>
      </c>
      <c r="AE21" s="296">
        <v>1.6386917960088692</v>
      </c>
      <c r="AF21" s="296">
        <v>53.148806211565812</v>
      </c>
      <c r="AG21" s="260">
        <v>2591.3635526430967</v>
      </c>
    </row>
    <row r="22" spans="1:33">
      <c r="A22" s="294" t="s">
        <v>416</v>
      </c>
      <c r="B22" s="295">
        <v>0.74399999999999999</v>
      </c>
      <c r="C22" s="296">
        <v>580.39353823524368</v>
      </c>
      <c r="D22" s="296">
        <v>2</v>
      </c>
      <c r="E22" s="296">
        <v>2.0232815964523282E-2</v>
      </c>
      <c r="F22" s="296">
        <v>0</v>
      </c>
      <c r="G22" s="296">
        <v>0</v>
      </c>
      <c r="H22" s="296">
        <v>2.0202328159645231</v>
      </c>
      <c r="I22" s="296">
        <v>1172.5300721165995</v>
      </c>
      <c r="J22" s="297">
        <v>417.98111755349163</v>
      </c>
      <c r="K22" s="297">
        <v>55.244838968991047</v>
      </c>
      <c r="L22" s="296">
        <v>473.22595652248265</v>
      </c>
      <c r="M22" s="296">
        <v>2</v>
      </c>
      <c r="N22" s="296">
        <v>2.0232815964523282E-2</v>
      </c>
      <c r="O22" s="296">
        <v>0</v>
      </c>
      <c r="P22" s="296">
        <v>0</v>
      </c>
      <c r="Q22" s="296">
        <v>2.0202328159645231</v>
      </c>
      <c r="R22" s="296">
        <v>956.02660673292007</v>
      </c>
      <c r="S22" s="296">
        <v>144.67448304171583</v>
      </c>
      <c r="T22" s="296">
        <v>2</v>
      </c>
      <c r="U22" s="296">
        <v>2.0232815964523282E-2</v>
      </c>
      <c r="V22" s="296">
        <v>0.13117952140932229</v>
      </c>
      <c r="W22" s="296">
        <v>0</v>
      </c>
      <c r="X22" s="296">
        <v>2.1514123373738454</v>
      </c>
      <c r="Y22" s="296">
        <v>311.25446771913062</v>
      </c>
      <c r="Z22" s="296">
        <v>32.433680537739235</v>
      </c>
      <c r="AA22" s="296">
        <v>2</v>
      </c>
      <c r="AB22" s="296">
        <v>2.0232815964523282E-2</v>
      </c>
      <c r="AC22" s="296">
        <v>0</v>
      </c>
      <c r="AD22" s="296">
        <v>0</v>
      </c>
      <c r="AE22" s="296">
        <v>2.0202328159645231</v>
      </c>
      <c r="AF22" s="296">
        <v>65.523585764850679</v>
      </c>
      <c r="AG22" s="260">
        <v>1863.969040856125</v>
      </c>
    </row>
    <row r="23" spans="1:33">
      <c r="A23" s="294" t="s">
        <v>417</v>
      </c>
      <c r="B23" s="295">
        <v>3.0070000000000001</v>
      </c>
      <c r="C23" s="296">
        <v>580.39353823524368</v>
      </c>
      <c r="D23" s="296">
        <v>1.085</v>
      </c>
      <c r="E23" s="296">
        <v>6.9290465631929046E-2</v>
      </c>
      <c r="F23" s="296">
        <v>0</v>
      </c>
      <c r="G23" s="296">
        <v>0</v>
      </c>
      <c r="H23" s="296">
        <v>1.1542904656319291</v>
      </c>
      <c r="I23" s="296">
        <v>669.94272749932225</v>
      </c>
      <c r="J23" s="297">
        <v>417.98111755349163</v>
      </c>
      <c r="K23" s="297">
        <v>55.244838968991047</v>
      </c>
      <c r="L23" s="296">
        <v>473.22595652248265</v>
      </c>
      <c r="M23" s="296">
        <v>1.085</v>
      </c>
      <c r="N23" s="296">
        <v>6.9290465631929046E-2</v>
      </c>
      <c r="O23" s="296">
        <v>0</v>
      </c>
      <c r="P23" s="296">
        <v>0</v>
      </c>
      <c r="Q23" s="296">
        <v>1.1542904656319291</v>
      </c>
      <c r="R23" s="296">
        <v>546.24020970345146</v>
      </c>
      <c r="S23" s="296">
        <v>144.67448304171583</v>
      </c>
      <c r="T23" s="296">
        <v>1.085</v>
      </c>
      <c r="U23" s="296">
        <v>6.9290465631929046E-2</v>
      </c>
      <c r="V23" s="296">
        <v>0.12594615646518478</v>
      </c>
      <c r="W23" s="296">
        <v>0</v>
      </c>
      <c r="X23" s="296">
        <v>1.2802366220971138</v>
      </c>
      <c r="Y23" s="296">
        <v>185.21757147297245</v>
      </c>
      <c r="Z23" s="296">
        <v>32.433680537739235</v>
      </c>
      <c r="AA23" s="296">
        <v>1.085</v>
      </c>
      <c r="AB23" s="296">
        <v>6.9290465631929046E-2</v>
      </c>
      <c r="AC23" s="296">
        <v>0</v>
      </c>
      <c r="AD23" s="296">
        <v>0</v>
      </c>
      <c r="AE23" s="296">
        <v>1.1542904656319291</v>
      </c>
      <c r="AF23" s="296">
        <v>37.437888210064258</v>
      </c>
      <c r="AG23" s="260">
        <v>4326.587059435632</v>
      </c>
    </row>
    <row r="24" spans="1:33">
      <c r="A24" s="294" t="s">
        <v>418</v>
      </c>
      <c r="B24" s="295">
        <v>1.456</v>
      </c>
      <c r="C24" s="296">
        <v>580.39353823524368</v>
      </c>
      <c r="D24" s="296">
        <v>1.45</v>
      </c>
      <c r="E24" s="296">
        <v>4.9889135254988913E-2</v>
      </c>
      <c r="F24" s="296">
        <v>0</v>
      </c>
      <c r="G24" s="296">
        <v>9.4623730569330058E-2</v>
      </c>
      <c r="H24" s="296">
        <v>1.5945128658243188</v>
      </c>
      <c r="I24" s="296">
        <v>925.44496395739475</v>
      </c>
      <c r="J24" s="297">
        <v>417.98111755349163</v>
      </c>
      <c r="K24" s="297">
        <v>55.244838968991047</v>
      </c>
      <c r="L24" s="296">
        <v>473.22595652248265</v>
      </c>
      <c r="M24" s="296">
        <v>1.45</v>
      </c>
      <c r="N24" s="296">
        <v>4.9889135254988913E-2</v>
      </c>
      <c r="O24" s="296">
        <v>0</v>
      </c>
      <c r="P24" s="296">
        <v>0</v>
      </c>
      <c r="Q24" s="296">
        <v>1.4998891352549888</v>
      </c>
      <c r="R24" s="296">
        <v>709.78647070872137</v>
      </c>
      <c r="S24" s="296">
        <v>144.67448304171583</v>
      </c>
      <c r="T24" s="296">
        <v>1.45</v>
      </c>
      <c r="U24" s="296">
        <v>4.9889135254988913E-2</v>
      </c>
      <c r="V24" s="296">
        <v>0.10514007590388147</v>
      </c>
      <c r="W24" s="296">
        <v>6.3084045542328882E-2</v>
      </c>
      <c r="X24" s="296">
        <v>1.6681132567011991</v>
      </c>
      <c r="Y24" s="296">
        <v>241.33342306827899</v>
      </c>
      <c r="Z24" s="296">
        <v>32.433680537739235</v>
      </c>
      <c r="AA24" s="296">
        <v>1.45</v>
      </c>
      <c r="AB24" s="296">
        <v>4.9889135254988913E-2</v>
      </c>
      <c r="AC24" s="296">
        <v>0</v>
      </c>
      <c r="AD24" s="296">
        <v>0</v>
      </c>
      <c r="AE24" s="296">
        <v>1.4998891352549888</v>
      </c>
      <c r="AF24" s="296">
        <v>48.64692505488626</v>
      </c>
      <c r="AG24" s="260">
        <v>2803.1083557411935</v>
      </c>
    </row>
    <row r="25" spans="1:33">
      <c r="A25" s="294" t="s">
        <v>419</v>
      </c>
      <c r="B25" s="295">
        <v>0.69899999999999995</v>
      </c>
      <c r="C25" s="296">
        <v>580.39353823524368</v>
      </c>
      <c r="D25" s="296">
        <v>2</v>
      </c>
      <c r="E25" s="296">
        <v>4.1574279379157426E-2</v>
      </c>
      <c r="F25" s="296">
        <v>0</v>
      </c>
      <c r="G25" s="296">
        <v>0.11447855779513269</v>
      </c>
      <c r="H25" s="296">
        <v>2.1560528371742902</v>
      </c>
      <c r="I25" s="296">
        <v>1251.359134789722</v>
      </c>
      <c r="J25" s="297">
        <v>417.98111755349163</v>
      </c>
      <c r="K25" s="297">
        <v>55.244838968991047</v>
      </c>
      <c r="L25" s="296">
        <v>473.22595652248265</v>
      </c>
      <c r="M25" s="296">
        <v>2</v>
      </c>
      <c r="N25" s="296">
        <v>4.1574279379157426E-2</v>
      </c>
      <c r="O25" s="296">
        <v>0</v>
      </c>
      <c r="P25" s="296">
        <v>0</v>
      </c>
      <c r="Q25" s="296">
        <v>2.0415742793791574</v>
      </c>
      <c r="R25" s="296">
        <v>966.12594117089998</v>
      </c>
      <c r="S25" s="296">
        <v>144.67448304171583</v>
      </c>
      <c r="T25" s="296">
        <v>2</v>
      </c>
      <c r="U25" s="296">
        <v>4.1574279379157426E-2</v>
      </c>
      <c r="V25" s="296">
        <v>0.12908074049810725</v>
      </c>
      <c r="W25" s="296">
        <v>7.7448444298864341E-2</v>
      </c>
      <c r="X25" s="296">
        <v>2.2481034641761291</v>
      </c>
      <c r="Y25" s="296">
        <v>325.24320650397198</v>
      </c>
      <c r="Z25" s="296">
        <v>32.433680537739235</v>
      </c>
      <c r="AA25" s="296">
        <v>2</v>
      </c>
      <c r="AB25" s="296">
        <v>4.1574279379157426E-2</v>
      </c>
      <c r="AC25" s="296">
        <v>0</v>
      </c>
      <c r="AD25" s="296">
        <v>0</v>
      </c>
      <c r="AE25" s="296">
        <v>2.0415742793791574</v>
      </c>
      <c r="AF25" s="296">
        <v>66.215767971448784</v>
      </c>
      <c r="AG25" s="260">
        <v>1823.6518912547938</v>
      </c>
    </row>
    <row r="26" spans="1:33">
      <c r="A26" s="294" t="s">
        <v>420</v>
      </c>
      <c r="B26" s="295">
        <v>1.2669999999999999</v>
      </c>
      <c r="C26" s="296">
        <v>580.39353823524368</v>
      </c>
      <c r="D26" s="296">
        <v>1.45</v>
      </c>
      <c r="E26" s="296">
        <v>4.296008869179601E-2</v>
      </c>
      <c r="F26" s="296">
        <v>0</v>
      </c>
      <c r="G26" s="296">
        <v>0</v>
      </c>
      <c r="H26" s="296">
        <v>1.492960088691796</v>
      </c>
      <c r="I26" s="296">
        <v>866.50438831983467</v>
      </c>
      <c r="J26" s="297">
        <v>417.98111755349163</v>
      </c>
      <c r="K26" s="297">
        <v>55.244838968991047</v>
      </c>
      <c r="L26" s="296">
        <v>473.22595652248265</v>
      </c>
      <c r="M26" s="296">
        <v>1.45</v>
      </c>
      <c r="N26" s="296">
        <v>4.296008869179601E-2</v>
      </c>
      <c r="O26" s="296">
        <v>0</v>
      </c>
      <c r="P26" s="296">
        <v>0</v>
      </c>
      <c r="Q26" s="296">
        <v>1.492960088691796</v>
      </c>
      <c r="R26" s="296">
        <v>706.50746602106562</v>
      </c>
      <c r="S26" s="296">
        <v>144.67448304171583</v>
      </c>
      <c r="T26" s="296">
        <v>1.45</v>
      </c>
      <c r="U26" s="296">
        <v>4.296008869179601E-2</v>
      </c>
      <c r="V26" s="296">
        <v>9.6585472639102762E-2</v>
      </c>
      <c r="W26" s="296">
        <v>0</v>
      </c>
      <c r="X26" s="296">
        <v>1.5895455613308986</v>
      </c>
      <c r="Y26" s="296">
        <v>229.96668235680175</v>
      </c>
      <c r="Z26" s="296">
        <v>32.433680537739235</v>
      </c>
      <c r="AA26" s="296">
        <v>1.45</v>
      </c>
      <c r="AB26" s="296">
        <v>4.296008869179601E-2</v>
      </c>
      <c r="AC26" s="296">
        <v>0</v>
      </c>
      <c r="AD26" s="296">
        <v>0</v>
      </c>
      <c r="AE26" s="296">
        <v>1.492960088691796</v>
      </c>
      <c r="AF26" s="296">
        <v>48.422190572224544</v>
      </c>
      <c r="AG26" s="260">
        <v>2345.7247214509966</v>
      </c>
    </row>
    <row r="27" spans="1:33" ht="11.4" customHeight="1">
      <c r="A27" s="59" t="s">
        <v>50</v>
      </c>
      <c r="B27" s="298">
        <v>58.467000000000006</v>
      </c>
      <c r="C27" s="296"/>
      <c r="D27" s="296">
        <v>29.362000000000002</v>
      </c>
      <c r="E27" s="296">
        <v>1.0000000000000002</v>
      </c>
      <c r="F27" s="296">
        <v>0</v>
      </c>
      <c r="G27" s="296">
        <v>0.90986747319049166</v>
      </c>
      <c r="H27" s="296">
        <v>31.271867473190493</v>
      </c>
      <c r="I27" s="296">
        <v>907.4994904994328</v>
      </c>
      <c r="J27" s="297"/>
      <c r="K27" s="297"/>
      <c r="L27" s="296"/>
      <c r="M27" s="296"/>
      <c r="N27" s="299"/>
      <c r="O27" s="299"/>
      <c r="P27" s="299"/>
      <c r="Q27" s="299"/>
      <c r="R27" s="299"/>
      <c r="S27" s="296"/>
      <c r="T27" s="296"/>
      <c r="U27" s="296"/>
      <c r="V27" s="296"/>
      <c r="W27" s="296"/>
      <c r="X27" s="296">
        <v>33.662353759940999</v>
      </c>
      <c r="Y27" s="299"/>
      <c r="Z27" s="296"/>
      <c r="AA27" s="296"/>
      <c r="AB27" s="296"/>
      <c r="AC27" s="296"/>
      <c r="AD27" s="296"/>
      <c r="AE27" s="296"/>
      <c r="AF27" s="296"/>
      <c r="AG27" s="260">
        <v>88211.627340411287</v>
      </c>
    </row>
    <row r="28" spans="1:33" ht="14.4" customHeight="1">
      <c r="A28" s="300" t="s">
        <v>619</v>
      </c>
      <c r="B28" s="113"/>
      <c r="C28" s="301">
        <v>33933.868999999999</v>
      </c>
      <c r="D28" s="301"/>
      <c r="E28" s="301"/>
      <c r="F28" s="301"/>
      <c r="G28" s="301"/>
      <c r="H28" s="301"/>
      <c r="I28" s="301"/>
      <c r="J28" s="44">
        <v>24438.101999999999</v>
      </c>
      <c r="K28" s="44">
        <v>3230</v>
      </c>
      <c r="L28" s="301">
        <v>27668.101999999999</v>
      </c>
      <c r="M28" s="301"/>
      <c r="N28" s="301"/>
      <c r="O28" s="301"/>
      <c r="P28" s="301"/>
      <c r="Q28" s="301"/>
      <c r="R28" s="301"/>
      <c r="S28" s="301">
        <v>8458.6830000000009</v>
      </c>
      <c r="T28" s="301"/>
      <c r="U28" s="301"/>
      <c r="V28" s="301"/>
      <c r="W28" s="301"/>
      <c r="X28" s="301"/>
      <c r="Y28" s="301"/>
      <c r="Z28" s="301">
        <v>1896.3</v>
      </c>
      <c r="AA28" s="301"/>
      <c r="AB28" s="301"/>
      <c r="AC28" s="301"/>
      <c r="AD28" s="301"/>
      <c r="AE28" s="301"/>
      <c r="AF28" s="301"/>
      <c r="AG28" s="301">
        <v>71956.953999999998</v>
      </c>
    </row>
    <row r="29" spans="1:33">
      <c r="J29" s="302"/>
    </row>
    <row r="30" spans="1:33">
      <c r="J30" s="302"/>
    </row>
    <row r="31" spans="1:33">
      <c r="A31" s="303"/>
      <c r="B31" s="304"/>
    </row>
    <row r="34" spans="2:8">
      <c r="B34" s="305"/>
    </row>
    <row r="42" spans="2:8">
      <c r="H42" s="107" t="s">
        <v>9</v>
      </c>
    </row>
  </sheetData>
  <mergeCells count="26">
    <mergeCell ref="AA5:AD5"/>
    <mergeCell ref="AE5:AE6"/>
    <mergeCell ref="A1:AG1"/>
    <mergeCell ref="C5:C6"/>
    <mergeCell ref="D5:G5"/>
    <mergeCell ref="H5:H6"/>
    <mergeCell ref="J5:J6"/>
    <mergeCell ref="K5:K6"/>
    <mergeCell ref="L5:L6"/>
    <mergeCell ref="M5:P5"/>
    <mergeCell ref="S4:X4"/>
    <mergeCell ref="Y4:Y6"/>
    <mergeCell ref="Z4:AE4"/>
    <mergeCell ref="AF4:AF6"/>
    <mergeCell ref="AG4:AG6"/>
    <mergeCell ref="S5:S6"/>
    <mergeCell ref="T5:W5"/>
    <mergeCell ref="X5:X6"/>
    <mergeCell ref="Z5:Z6"/>
    <mergeCell ref="A4:A6"/>
    <mergeCell ref="B4:B6"/>
    <mergeCell ref="C4:H4"/>
    <mergeCell ref="I4:I6"/>
    <mergeCell ref="J4:Q4"/>
    <mergeCell ref="R4:R6"/>
    <mergeCell ref="Q5:Q6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topLeftCell="A46" workbookViewId="0">
      <selection sqref="A1:F68"/>
    </sheetView>
  </sheetViews>
  <sheetFormatPr defaultRowHeight="14.4"/>
  <cols>
    <col min="1" max="1" width="68.77734375" customWidth="1"/>
    <col min="2" max="2" width="6" customWidth="1"/>
    <col min="3" max="3" width="6.77734375" customWidth="1"/>
    <col min="4" max="4" width="12.6640625" customWidth="1"/>
    <col min="5" max="5" width="13" customWidth="1"/>
    <col min="6" max="6" width="11.88671875" customWidth="1"/>
  </cols>
  <sheetData>
    <row r="1" spans="1:10" ht="14.1" customHeight="1">
      <c r="A1" s="65"/>
      <c r="B1" s="429" t="s">
        <v>301</v>
      </c>
      <c r="C1" s="429"/>
      <c r="D1" s="429"/>
      <c r="E1" s="429"/>
      <c r="F1" s="429"/>
    </row>
    <row r="2" spans="1:10" ht="14.1" customHeight="1">
      <c r="A2" s="65"/>
      <c r="B2" s="429" t="s">
        <v>302</v>
      </c>
      <c r="C2" s="429"/>
      <c r="D2" s="429"/>
      <c r="E2" s="429"/>
      <c r="F2" s="429"/>
    </row>
    <row r="3" spans="1:10" ht="14.1" customHeight="1">
      <c r="A3" s="65"/>
      <c r="B3" s="430" t="s">
        <v>303</v>
      </c>
      <c r="C3" s="430"/>
      <c r="D3" s="430"/>
      <c r="E3" s="430"/>
      <c r="F3" s="430"/>
    </row>
    <row r="4" spans="1:10" ht="14.1" customHeight="1">
      <c r="A4" s="65"/>
      <c r="B4" s="429" t="s">
        <v>304</v>
      </c>
      <c r="C4" s="429"/>
      <c r="D4" s="429"/>
      <c r="E4" s="429"/>
      <c r="F4" s="429"/>
    </row>
    <row r="5" spans="1:10" ht="12" customHeight="1">
      <c r="A5" s="65"/>
      <c r="B5" s="66"/>
      <c r="C5" s="67"/>
      <c r="D5" s="68"/>
      <c r="E5" s="69"/>
    </row>
    <row r="6" spans="1:10" ht="16.5" customHeight="1">
      <c r="A6" s="425" t="s">
        <v>305</v>
      </c>
      <c r="B6" s="425"/>
      <c r="C6" s="425"/>
      <c r="D6" s="425"/>
      <c r="E6" s="425"/>
      <c r="F6" s="425"/>
    </row>
    <row r="7" spans="1:10" ht="16.5" customHeight="1">
      <c r="A7" s="425" t="s">
        <v>306</v>
      </c>
      <c r="B7" s="425"/>
      <c r="C7" s="425"/>
      <c r="D7" s="425"/>
      <c r="E7" s="425"/>
      <c r="F7" s="425"/>
    </row>
    <row r="8" spans="1:10" ht="13.65" customHeight="1">
      <c r="A8" s="425" t="s">
        <v>307</v>
      </c>
      <c r="B8" s="425"/>
      <c r="C8" s="425"/>
      <c r="D8" s="425"/>
      <c r="E8" s="425"/>
      <c r="F8" s="425"/>
    </row>
    <row r="9" spans="1:10" ht="15.6">
      <c r="A9" s="70" t="s">
        <v>9</v>
      </c>
      <c r="B9" s="71"/>
      <c r="C9" s="71"/>
      <c r="D9" s="71"/>
      <c r="E9" s="72"/>
    </row>
    <row r="10" spans="1:10" ht="42" customHeight="1">
      <c r="A10" s="73" t="s">
        <v>127</v>
      </c>
      <c r="B10" s="74" t="s">
        <v>308</v>
      </c>
      <c r="C10" s="73" t="s">
        <v>309</v>
      </c>
      <c r="D10" s="75" t="s">
        <v>62</v>
      </c>
      <c r="E10" s="75" t="s">
        <v>63</v>
      </c>
      <c r="F10" s="75" t="s">
        <v>64</v>
      </c>
    </row>
    <row r="11" spans="1:10" ht="14.25" customHeight="1">
      <c r="A11" s="76" t="s">
        <v>310</v>
      </c>
      <c r="B11" s="76" t="s">
        <v>133</v>
      </c>
      <c r="C11" s="76" t="s">
        <v>311</v>
      </c>
      <c r="D11" s="77">
        <v>4</v>
      </c>
      <c r="E11" s="76" t="s">
        <v>312</v>
      </c>
      <c r="F11" s="77">
        <v>5</v>
      </c>
    </row>
    <row r="12" spans="1:10">
      <c r="A12" s="78" t="s">
        <v>313</v>
      </c>
      <c r="B12" s="79" t="s">
        <v>137</v>
      </c>
      <c r="C12" s="80"/>
      <c r="D12" s="81">
        <v>39298280.686401546</v>
      </c>
      <c r="E12" s="81">
        <v>39296480.686401546</v>
      </c>
      <c r="F12" s="81">
        <v>39296480.686401546</v>
      </c>
    </row>
    <row r="13" spans="1:10" ht="26.4">
      <c r="A13" s="82" t="s">
        <v>314</v>
      </c>
      <c r="B13" s="83" t="s">
        <v>137</v>
      </c>
      <c r="C13" s="84" t="s">
        <v>140</v>
      </c>
      <c r="D13" s="85">
        <v>1841499.9807840001</v>
      </c>
      <c r="E13" s="86">
        <v>1841499.9807840001</v>
      </c>
      <c r="F13" s="87">
        <v>1841499.9807840001</v>
      </c>
    </row>
    <row r="14" spans="1:10" s="88" customFormat="1" ht="26.4">
      <c r="A14" s="82" t="s">
        <v>315</v>
      </c>
      <c r="B14" s="83" t="s">
        <v>137</v>
      </c>
      <c r="C14" s="84" t="s">
        <v>147</v>
      </c>
      <c r="D14" s="85">
        <v>1837816.869808</v>
      </c>
      <c r="E14" s="85">
        <v>1837816.869808</v>
      </c>
      <c r="F14" s="85">
        <v>1837816.869808</v>
      </c>
      <c r="J14" s="88" t="s">
        <v>316</v>
      </c>
    </row>
    <row r="15" spans="1:10" ht="39.6">
      <c r="A15" s="82" t="s">
        <v>317</v>
      </c>
      <c r="B15" s="83" t="s">
        <v>137</v>
      </c>
      <c r="C15" s="84" t="s">
        <v>151</v>
      </c>
      <c r="D15" s="85">
        <v>12616864.873440003</v>
      </c>
      <c r="E15" s="85">
        <v>12616864.873440003</v>
      </c>
      <c r="F15" s="85">
        <v>12616864.873440003</v>
      </c>
    </row>
    <row r="16" spans="1:10" ht="26.4">
      <c r="A16" s="89" t="s">
        <v>161</v>
      </c>
      <c r="B16" s="90" t="s">
        <v>137</v>
      </c>
      <c r="C16" s="91" t="s">
        <v>162</v>
      </c>
      <c r="D16" s="81">
        <v>1800</v>
      </c>
      <c r="E16" s="81">
        <v>0</v>
      </c>
      <c r="F16" s="81">
        <v>0</v>
      </c>
    </row>
    <row r="17" spans="1:7" ht="26.4">
      <c r="A17" s="82" t="s">
        <v>318</v>
      </c>
      <c r="B17" s="83" t="s">
        <v>137</v>
      </c>
      <c r="C17" s="84" t="s">
        <v>165</v>
      </c>
      <c r="D17" s="85">
        <v>7427578.8734239992</v>
      </c>
      <c r="E17" s="85">
        <v>7427578.8734239992</v>
      </c>
      <c r="F17" s="85">
        <v>7427578.8734239992</v>
      </c>
    </row>
    <row r="18" spans="1:7" ht="18">
      <c r="A18" s="82" t="s">
        <v>319</v>
      </c>
      <c r="B18" s="83" t="s">
        <v>137</v>
      </c>
      <c r="C18" s="84" t="s">
        <v>214</v>
      </c>
      <c r="D18" s="85"/>
      <c r="E18" s="86"/>
      <c r="F18" s="92"/>
    </row>
    <row r="19" spans="1:7">
      <c r="A19" s="82" t="s">
        <v>171</v>
      </c>
      <c r="B19" s="83" t="s">
        <v>137</v>
      </c>
      <c r="C19" s="84" t="s">
        <v>172</v>
      </c>
      <c r="D19" s="85">
        <v>2500000.3955055485</v>
      </c>
      <c r="E19" s="85">
        <v>2500000.3955055485</v>
      </c>
      <c r="F19" s="85">
        <v>2500000.3955055485</v>
      </c>
    </row>
    <row r="20" spans="1:7">
      <c r="A20" s="82" t="s">
        <v>176</v>
      </c>
      <c r="B20" s="83" t="s">
        <v>137</v>
      </c>
      <c r="C20" s="84" t="s">
        <v>177</v>
      </c>
      <c r="D20" s="85">
        <v>13072719.693440001</v>
      </c>
      <c r="E20" s="85">
        <v>13072719.693440001</v>
      </c>
      <c r="F20" s="85">
        <v>13072719.693440001</v>
      </c>
    </row>
    <row r="21" spans="1:7" ht="18">
      <c r="A21" s="78" t="s">
        <v>320</v>
      </c>
      <c r="B21" s="79" t="s">
        <v>140</v>
      </c>
      <c r="C21" s="80"/>
      <c r="D21" s="81"/>
      <c r="E21" s="86"/>
      <c r="F21" s="92"/>
      <c r="G21" t="s">
        <v>9</v>
      </c>
    </row>
    <row r="22" spans="1:7" ht="18">
      <c r="A22" s="82" t="s">
        <v>321</v>
      </c>
      <c r="B22" s="83" t="s">
        <v>140</v>
      </c>
      <c r="C22" s="84" t="s">
        <v>151</v>
      </c>
      <c r="D22" s="85"/>
      <c r="E22" s="86"/>
      <c r="F22" s="92"/>
    </row>
    <row r="23" spans="1:7" ht="26.4">
      <c r="A23" s="78" t="s">
        <v>186</v>
      </c>
      <c r="B23" s="79" t="s">
        <v>147</v>
      </c>
      <c r="C23" s="80"/>
      <c r="D23" s="81">
        <v>3565636.0848400001</v>
      </c>
      <c r="E23" s="81">
        <v>3565636.0848400001</v>
      </c>
      <c r="F23" s="81">
        <v>3565636.0848400001</v>
      </c>
    </row>
    <row r="24" spans="1:7" ht="18">
      <c r="A24" s="82" t="s">
        <v>322</v>
      </c>
      <c r="B24" s="83" t="s">
        <v>147</v>
      </c>
      <c r="C24" s="84" t="s">
        <v>140</v>
      </c>
      <c r="D24" s="85"/>
      <c r="E24" s="86"/>
      <c r="F24" s="92"/>
    </row>
    <row r="25" spans="1:7">
      <c r="A25" s="82" t="s">
        <v>323</v>
      </c>
      <c r="B25" s="83" t="s">
        <v>147</v>
      </c>
      <c r="C25" s="84" t="s">
        <v>151</v>
      </c>
      <c r="D25" s="85">
        <v>1338173.28896</v>
      </c>
      <c r="E25" s="85">
        <v>1338173.28896</v>
      </c>
      <c r="F25" s="85">
        <v>1338173.28896</v>
      </c>
    </row>
    <row r="26" spans="1:7" ht="26.4">
      <c r="A26" s="82" t="s">
        <v>324</v>
      </c>
      <c r="B26" s="83" t="s">
        <v>147</v>
      </c>
      <c r="C26" s="84" t="s">
        <v>191</v>
      </c>
      <c r="D26" s="85">
        <v>2227462.7958800001</v>
      </c>
      <c r="E26" s="85">
        <v>2227462.7958800001</v>
      </c>
      <c r="F26" s="85">
        <v>2227462.7958800001</v>
      </c>
    </row>
    <row r="27" spans="1:7" ht="26.4">
      <c r="A27" s="82" t="s">
        <v>325</v>
      </c>
      <c r="B27" s="83" t="s">
        <v>147</v>
      </c>
      <c r="C27" s="84" t="s">
        <v>285</v>
      </c>
      <c r="D27" s="85"/>
      <c r="E27" s="86"/>
      <c r="F27" s="92"/>
    </row>
    <row r="28" spans="1:7">
      <c r="A28" s="78" t="s">
        <v>326</v>
      </c>
      <c r="B28" s="79" t="s">
        <v>151</v>
      </c>
      <c r="C28" s="80"/>
      <c r="D28" s="81">
        <v>19451123.290968001</v>
      </c>
      <c r="E28" s="81">
        <v>25001123.290968001</v>
      </c>
      <c r="F28" s="81">
        <v>13401123.290968001</v>
      </c>
    </row>
    <row r="29" spans="1:7">
      <c r="A29" s="82" t="s">
        <v>195</v>
      </c>
      <c r="B29" s="83" t="s">
        <v>151</v>
      </c>
      <c r="C29" s="84" t="s">
        <v>137</v>
      </c>
      <c r="D29" s="85">
        <v>0</v>
      </c>
      <c r="E29" s="85">
        <v>0</v>
      </c>
      <c r="F29" s="85">
        <v>0</v>
      </c>
    </row>
    <row r="30" spans="1:7">
      <c r="A30" s="82" t="s">
        <v>199</v>
      </c>
      <c r="B30" s="83" t="s">
        <v>151</v>
      </c>
      <c r="C30" s="84" t="s">
        <v>162</v>
      </c>
      <c r="D30" s="85">
        <v>4318423.290968</v>
      </c>
      <c r="E30" s="85">
        <v>4068423.290968</v>
      </c>
      <c r="F30" s="85">
        <v>4068423.290968</v>
      </c>
    </row>
    <row r="31" spans="1:7" ht="18">
      <c r="A31" s="82" t="s">
        <v>327</v>
      </c>
      <c r="B31" s="83" t="s">
        <v>151</v>
      </c>
      <c r="C31" s="84" t="s">
        <v>240</v>
      </c>
      <c r="D31" s="85"/>
      <c r="E31" s="86"/>
      <c r="F31" s="92"/>
    </row>
    <row r="32" spans="1:7">
      <c r="A32" s="82" t="s">
        <v>328</v>
      </c>
      <c r="B32" s="83" t="s">
        <v>151</v>
      </c>
      <c r="C32" s="84" t="s">
        <v>191</v>
      </c>
      <c r="D32" s="85">
        <v>15132700</v>
      </c>
      <c r="E32" s="85">
        <v>20932700</v>
      </c>
      <c r="F32" s="85">
        <v>9332700</v>
      </c>
    </row>
    <row r="33" spans="1:6" ht="18">
      <c r="A33" s="82" t="s">
        <v>329</v>
      </c>
      <c r="B33" s="83" t="s">
        <v>151</v>
      </c>
      <c r="C33" s="84" t="s">
        <v>275</v>
      </c>
      <c r="D33" s="85"/>
      <c r="E33" s="86"/>
      <c r="F33" s="92"/>
    </row>
    <row r="34" spans="1:6">
      <c r="A34" s="78" t="s">
        <v>330</v>
      </c>
      <c r="B34" s="79" t="s">
        <v>162</v>
      </c>
      <c r="C34" s="80"/>
      <c r="D34" s="81">
        <v>25092590</v>
      </c>
      <c r="E34" s="81">
        <v>4355250</v>
      </c>
      <c r="F34" s="81">
        <v>4355250</v>
      </c>
    </row>
    <row r="35" spans="1:6" ht="18">
      <c r="A35" s="82" t="s">
        <v>331</v>
      </c>
      <c r="B35" s="83" t="s">
        <v>162</v>
      </c>
      <c r="C35" s="84" t="s">
        <v>137</v>
      </c>
      <c r="D35" s="85"/>
      <c r="E35" s="86"/>
      <c r="F35" s="92"/>
    </row>
    <row r="36" spans="1:6" ht="18">
      <c r="A36" s="82" t="s">
        <v>332</v>
      </c>
      <c r="B36" s="83" t="s">
        <v>162</v>
      </c>
      <c r="C36" s="84" t="s">
        <v>140</v>
      </c>
      <c r="D36" s="85">
        <v>20737340</v>
      </c>
      <c r="E36" s="86"/>
      <c r="F36" s="92"/>
    </row>
    <row r="37" spans="1:6">
      <c r="A37" s="82" t="s">
        <v>333</v>
      </c>
      <c r="B37" s="83" t="s">
        <v>162</v>
      </c>
      <c r="C37" s="84" t="s">
        <v>147</v>
      </c>
      <c r="D37" s="85">
        <v>4355250</v>
      </c>
      <c r="E37" s="85">
        <v>4355250</v>
      </c>
      <c r="F37" s="85">
        <v>4355250</v>
      </c>
    </row>
    <row r="38" spans="1:6" ht="18">
      <c r="A38" s="82" t="s">
        <v>334</v>
      </c>
      <c r="B38" s="83" t="s">
        <v>162</v>
      </c>
      <c r="C38" s="84" t="s">
        <v>162</v>
      </c>
      <c r="D38" s="85">
        <v>0</v>
      </c>
      <c r="E38" s="86"/>
      <c r="F38" s="92"/>
    </row>
    <row r="39" spans="1:6">
      <c r="A39" s="78" t="s">
        <v>213</v>
      </c>
      <c r="B39" s="79" t="s">
        <v>214</v>
      </c>
      <c r="C39" s="80"/>
      <c r="D39" s="81">
        <v>682527159.41320133</v>
      </c>
      <c r="E39" s="81">
        <v>604529259.57899225</v>
      </c>
      <c r="F39" s="81">
        <v>618542559.57899225</v>
      </c>
    </row>
    <row r="40" spans="1:6">
      <c r="A40" s="82" t="s">
        <v>335</v>
      </c>
      <c r="B40" s="83" t="s">
        <v>214</v>
      </c>
      <c r="C40" s="84" t="s">
        <v>137</v>
      </c>
      <c r="D40" s="85">
        <v>166361178.97382867</v>
      </c>
      <c r="E40" s="85">
        <v>166361178.97382867</v>
      </c>
      <c r="F40" s="85">
        <v>166361178.97382867</v>
      </c>
    </row>
    <row r="41" spans="1:6">
      <c r="A41" s="82" t="s">
        <v>222</v>
      </c>
      <c r="B41" s="83" t="s">
        <v>214</v>
      </c>
      <c r="C41" s="84" t="s">
        <v>140</v>
      </c>
      <c r="D41" s="85">
        <v>455442586.05785495</v>
      </c>
      <c r="E41" s="85">
        <v>379469768.9159596</v>
      </c>
      <c r="F41" s="85">
        <v>399692068.9159596</v>
      </c>
    </row>
    <row r="42" spans="1:6">
      <c r="A42" s="78" t="s">
        <v>336</v>
      </c>
      <c r="B42" s="79" t="s">
        <v>214</v>
      </c>
      <c r="C42" s="93" t="s">
        <v>147</v>
      </c>
      <c r="D42" s="81">
        <v>52167647.696313597</v>
      </c>
      <c r="E42" s="81">
        <v>50142565.004000001</v>
      </c>
      <c r="F42" s="81">
        <v>43933565.004000001</v>
      </c>
    </row>
    <row r="43" spans="1:6">
      <c r="A43" s="82" t="s">
        <v>228</v>
      </c>
      <c r="B43" s="83" t="s">
        <v>214</v>
      </c>
      <c r="C43" s="84" t="s">
        <v>214</v>
      </c>
      <c r="D43" s="85">
        <v>140000</v>
      </c>
      <c r="E43" s="85">
        <v>140000</v>
      </c>
      <c r="F43" s="85">
        <v>140000</v>
      </c>
    </row>
    <row r="44" spans="1:6">
      <c r="A44" s="82" t="s">
        <v>231</v>
      </c>
      <c r="B44" s="83" t="s">
        <v>214</v>
      </c>
      <c r="C44" s="84" t="s">
        <v>191</v>
      </c>
      <c r="D44" s="85">
        <v>8415746.6852039993</v>
      </c>
      <c r="E44" s="85">
        <v>8415746.6852039993</v>
      </c>
      <c r="F44" s="85">
        <v>8415746.6852039993</v>
      </c>
    </row>
    <row r="45" spans="1:6">
      <c r="A45" s="78" t="s">
        <v>337</v>
      </c>
      <c r="B45" s="79" t="s">
        <v>240</v>
      </c>
      <c r="C45" s="80"/>
      <c r="D45" s="81">
        <v>22425313.23804</v>
      </c>
      <c r="E45" s="81">
        <v>22425313.23804</v>
      </c>
      <c r="F45" s="81">
        <v>22425313.23804</v>
      </c>
    </row>
    <row r="46" spans="1:6">
      <c r="A46" s="82" t="s">
        <v>338</v>
      </c>
      <c r="B46" s="83" t="s">
        <v>240</v>
      </c>
      <c r="C46" s="84" t="s">
        <v>137</v>
      </c>
      <c r="D46" s="85">
        <v>22425313.23804</v>
      </c>
      <c r="E46" s="85">
        <v>22425313.23804</v>
      </c>
      <c r="F46" s="85">
        <v>22425313.23804</v>
      </c>
    </row>
    <row r="47" spans="1:6" ht="18">
      <c r="A47" s="82" t="s">
        <v>339</v>
      </c>
      <c r="B47" s="83" t="s">
        <v>240</v>
      </c>
      <c r="C47" s="84" t="s">
        <v>151</v>
      </c>
      <c r="D47" s="85"/>
      <c r="E47" s="86"/>
      <c r="F47" s="92"/>
    </row>
    <row r="48" spans="1:6">
      <c r="A48" s="78" t="s">
        <v>340</v>
      </c>
      <c r="B48" s="79" t="s">
        <v>247</v>
      </c>
      <c r="C48" s="80"/>
      <c r="D48" s="81">
        <v>7287747.6047360003</v>
      </c>
      <c r="E48" s="81">
        <v>7290557.6047360003</v>
      </c>
      <c r="F48" s="81">
        <v>7290557.6047360003</v>
      </c>
    </row>
    <row r="49" spans="1:6">
      <c r="A49" s="82" t="s">
        <v>249</v>
      </c>
      <c r="B49" s="83" t="s">
        <v>247</v>
      </c>
      <c r="C49" s="84" t="s">
        <v>137</v>
      </c>
      <c r="D49" s="85">
        <v>1600000</v>
      </c>
      <c r="E49" s="85">
        <v>1600000</v>
      </c>
      <c r="F49" s="85">
        <v>1600000</v>
      </c>
    </row>
    <row r="50" spans="1:6" ht="18">
      <c r="A50" s="82" t="s">
        <v>341</v>
      </c>
      <c r="B50" s="83" t="s">
        <v>247</v>
      </c>
      <c r="C50" s="84" t="s">
        <v>140</v>
      </c>
      <c r="D50" s="85"/>
      <c r="E50" s="86"/>
      <c r="F50" s="92"/>
    </row>
    <row r="51" spans="1:6">
      <c r="A51" s="82" t="s">
        <v>253</v>
      </c>
      <c r="B51" s="83" t="s">
        <v>247</v>
      </c>
      <c r="C51" s="84" t="s">
        <v>147</v>
      </c>
      <c r="D51" s="85">
        <v>36000</v>
      </c>
      <c r="E51" s="85">
        <v>36000</v>
      </c>
      <c r="F51" s="85">
        <v>36000</v>
      </c>
    </row>
    <row r="52" spans="1:6">
      <c r="A52" s="82" t="s">
        <v>258</v>
      </c>
      <c r="B52" s="83" t="s">
        <v>247</v>
      </c>
      <c r="C52" s="84" t="s">
        <v>151</v>
      </c>
      <c r="D52" s="85">
        <v>4937748</v>
      </c>
      <c r="E52" s="85">
        <v>4940558</v>
      </c>
      <c r="F52" s="85">
        <v>4940558</v>
      </c>
    </row>
    <row r="53" spans="1:6">
      <c r="A53" s="82" t="s">
        <v>342</v>
      </c>
      <c r="B53" s="83" t="s">
        <v>247</v>
      </c>
      <c r="C53" s="84" t="s">
        <v>165</v>
      </c>
      <c r="D53" s="85">
        <v>713999.60473600007</v>
      </c>
      <c r="E53" s="85">
        <v>713999.60473600007</v>
      </c>
      <c r="F53" s="85">
        <v>713999.60473600007</v>
      </c>
    </row>
    <row r="54" spans="1:6">
      <c r="A54" s="78" t="s">
        <v>343</v>
      </c>
      <c r="B54" s="79" t="s">
        <v>172</v>
      </c>
      <c r="C54" s="80"/>
      <c r="D54" s="81">
        <v>9593525.0735519994</v>
      </c>
      <c r="E54" s="81">
        <v>9043525.0735520013</v>
      </c>
      <c r="F54" s="81">
        <v>9043525.0735520013</v>
      </c>
    </row>
    <row r="55" spans="1:6">
      <c r="A55" s="82" t="s">
        <v>266</v>
      </c>
      <c r="B55" s="83" t="s">
        <v>172</v>
      </c>
      <c r="C55" s="84" t="s">
        <v>137</v>
      </c>
      <c r="D55" s="85">
        <v>8403915.7019999996</v>
      </c>
      <c r="E55" s="85">
        <v>7853915.7020000005</v>
      </c>
      <c r="F55" s="85">
        <v>7853915.7020000005</v>
      </c>
    </row>
    <row r="56" spans="1:6" ht="18">
      <c r="A56" s="82" t="s">
        <v>344</v>
      </c>
      <c r="B56" s="83" t="s">
        <v>172</v>
      </c>
      <c r="C56" s="84" t="s">
        <v>140</v>
      </c>
      <c r="D56" s="85"/>
      <c r="E56" s="86"/>
      <c r="F56" s="92"/>
    </row>
    <row r="57" spans="1:6">
      <c r="A57" s="82" t="s">
        <v>345</v>
      </c>
      <c r="B57" s="83" t="s">
        <v>172</v>
      </c>
      <c r="C57" s="84" t="s">
        <v>162</v>
      </c>
      <c r="D57" s="85">
        <v>1189609.3715520001</v>
      </c>
      <c r="E57" s="85">
        <v>1189609.3715520001</v>
      </c>
      <c r="F57" s="85">
        <v>1189609.3715520001</v>
      </c>
    </row>
    <row r="58" spans="1:6">
      <c r="A58" s="78" t="s">
        <v>346</v>
      </c>
      <c r="B58" s="79" t="s">
        <v>275</v>
      </c>
      <c r="C58" s="80"/>
      <c r="D58" s="81">
        <v>5897445.946564001</v>
      </c>
      <c r="E58" s="81">
        <v>5897445.946564001</v>
      </c>
      <c r="F58" s="81">
        <v>5897445.946564001</v>
      </c>
    </row>
    <row r="59" spans="1:6">
      <c r="A59" s="82" t="s">
        <v>347</v>
      </c>
      <c r="B59" s="83" t="s">
        <v>275</v>
      </c>
      <c r="C59" s="91" t="s">
        <v>137</v>
      </c>
      <c r="D59" s="85">
        <v>2205276.5905640004</v>
      </c>
      <c r="E59" s="85">
        <v>2205276.5905640004</v>
      </c>
      <c r="F59" s="85">
        <v>2205276.5905640004</v>
      </c>
    </row>
    <row r="60" spans="1:6">
      <c r="A60" s="82" t="s">
        <v>347</v>
      </c>
      <c r="B60" s="83">
        <v>12</v>
      </c>
      <c r="C60" s="91" t="s">
        <v>140</v>
      </c>
      <c r="D60" s="85">
        <v>3692169.3560000006</v>
      </c>
      <c r="E60" s="85">
        <v>3692169.3560000006</v>
      </c>
      <c r="F60" s="85">
        <v>3692169.3560000006</v>
      </c>
    </row>
    <row r="61" spans="1:6" ht="26.4">
      <c r="A61" s="94" t="s">
        <v>348</v>
      </c>
      <c r="B61" s="79">
        <v>13</v>
      </c>
      <c r="C61" s="91"/>
      <c r="D61" s="81">
        <v>18200</v>
      </c>
      <c r="E61" s="81">
        <v>0</v>
      </c>
      <c r="F61" s="81">
        <v>0</v>
      </c>
    </row>
    <row r="62" spans="1:6">
      <c r="A62" s="15" t="s">
        <v>349</v>
      </c>
      <c r="B62" s="83">
        <v>13</v>
      </c>
      <c r="C62" s="91" t="s">
        <v>137</v>
      </c>
      <c r="D62" s="85">
        <v>18200</v>
      </c>
      <c r="E62" s="85">
        <v>0</v>
      </c>
      <c r="F62" s="85">
        <v>0</v>
      </c>
    </row>
    <row r="63" spans="1:6" ht="39.6">
      <c r="A63" s="78" t="s">
        <v>350</v>
      </c>
      <c r="B63" s="79" t="s">
        <v>285</v>
      </c>
      <c r="C63" s="80"/>
      <c r="D63" s="81">
        <v>102567426.71104002</v>
      </c>
      <c r="E63" s="81">
        <v>76287526.71103999</v>
      </c>
      <c r="F63" s="81">
        <v>72992526.71103999</v>
      </c>
    </row>
    <row r="64" spans="1:6" ht="26.4">
      <c r="A64" s="82" t="s">
        <v>351</v>
      </c>
      <c r="B64" s="83" t="s">
        <v>285</v>
      </c>
      <c r="C64" s="84" t="s">
        <v>137</v>
      </c>
      <c r="D64" s="85">
        <v>89177900.000000015</v>
      </c>
      <c r="E64" s="85">
        <v>65898000</v>
      </c>
      <c r="F64" s="85">
        <v>62603000</v>
      </c>
    </row>
    <row r="65" spans="1:9" ht="18">
      <c r="A65" s="82" t="s">
        <v>352</v>
      </c>
      <c r="B65" s="90">
        <v>14</v>
      </c>
      <c r="C65" s="91" t="s">
        <v>140</v>
      </c>
      <c r="D65" s="85">
        <v>0</v>
      </c>
      <c r="E65" s="86"/>
      <c r="F65" s="92"/>
    </row>
    <row r="66" spans="1:9">
      <c r="A66" s="82" t="s">
        <v>290</v>
      </c>
      <c r="B66" s="90" t="s">
        <v>285</v>
      </c>
      <c r="C66" s="91" t="s">
        <v>147</v>
      </c>
      <c r="D66" s="85">
        <v>13389526.711039998</v>
      </c>
      <c r="E66" s="85">
        <v>10389526.711039998</v>
      </c>
      <c r="F66" s="85">
        <v>10389526.711039998</v>
      </c>
    </row>
    <row r="67" spans="1:9">
      <c r="A67" s="426" t="s">
        <v>353</v>
      </c>
      <c r="B67" s="427"/>
      <c r="C67" s="428"/>
      <c r="D67" s="81">
        <v>917724448.04934287</v>
      </c>
      <c r="E67" s="81">
        <v>797692119.21513367</v>
      </c>
      <c r="F67" s="81">
        <v>796810419.21513367</v>
      </c>
      <c r="I67" t="s">
        <v>9</v>
      </c>
    </row>
    <row r="69" spans="1:9">
      <c r="D69" s="1">
        <f>'[1]ВСРБМР 8'!G191-'[1]РазПодр прил 5'!D67</f>
        <v>0</v>
      </c>
    </row>
  </sheetData>
  <mergeCells count="8">
    <mergeCell ref="A8:F8"/>
    <mergeCell ref="A67:C67"/>
    <mergeCell ref="B1:F1"/>
    <mergeCell ref="B2:F2"/>
    <mergeCell ref="B3:F3"/>
    <mergeCell ref="B4:F4"/>
    <mergeCell ref="A6:F6"/>
    <mergeCell ref="A7:F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B15" sqref="B15"/>
    </sheetView>
  </sheetViews>
  <sheetFormatPr defaultRowHeight="14.4"/>
  <cols>
    <col min="1" max="1" width="78.5546875" customWidth="1"/>
    <col min="2" max="2" width="14.44140625" customWidth="1"/>
    <col min="3" max="3" width="13.44140625" customWidth="1"/>
    <col min="4" max="4" width="13.6640625" customWidth="1"/>
  </cols>
  <sheetData>
    <row r="1" spans="1:4">
      <c r="A1" s="433" t="s">
        <v>354</v>
      </c>
      <c r="B1" s="433"/>
      <c r="C1" s="433"/>
      <c r="D1" s="433"/>
    </row>
    <row r="2" spans="1:4">
      <c r="A2" s="433" t="s">
        <v>355</v>
      </c>
      <c r="B2" s="433"/>
      <c r="C2" s="433"/>
      <c r="D2" s="434"/>
    </row>
    <row r="3" spans="1:4" ht="14.1" customHeight="1">
      <c r="A3" s="433" t="s">
        <v>356</v>
      </c>
      <c r="B3" s="433"/>
      <c r="C3" s="433"/>
      <c r="D3" s="434"/>
    </row>
    <row r="4" spans="1:4" ht="14.1" customHeight="1">
      <c r="A4" s="433" t="s">
        <v>357</v>
      </c>
      <c r="B4" s="433"/>
      <c r="C4" s="433"/>
      <c r="D4" s="434"/>
    </row>
    <row r="5" spans="1:4">
      <c r="A5" s="433" t="s">
        <v>358</v>
      </c>
      <c r="B5" s="433"/>
      <c r="C5" s="433"/>
      <c r="D5" s="434"/>
    </row>
    <row r="6" spans="1:4" ht="15.6">
      <c r="A6" s="431" t="s">
        <v>359</v>
      </c>
      <c r="B6" s="431"/>
      <c r="C6" s="431"/>
      <c r="D6" s="432"/>
    </row>
    <row r="7" spans="1:4" ht="15.6">
      <c r="A7" s="431" t="s">
        <v>360</v>
      </c>
      <c r="B7" s="431"/>
      <c r="C7" s="431"/>
      <c r="D7" s="432"/>
    </row>
    <row r="8" spans="1:4" ht="15.6">
      <c r="A8" s="431" t="s">
        <v>361</v>
      </c>
      <c r="B8" s="431"/>
      <c r="C8" s="431"/>
      <c r="D8" s="432"/>
    </row>
    <row r="9" spans="1:4" ht="15.6">
      <c r="A9" s="435" t="s">
        <v>362</v>
      </c>
      <c r="B9" s="435"/>
      <c r="C9" s="435"/>
      <c r="D9" s="436"/>
    </row>
    <row r="10" spans="1:4" ht="13.65" customHeight="1">
      <c r="A10" s="437" t="s">
        <v>60</v>
      </c>
      <c r="B10" s="439" t="s">
        <v>363</v>
      </c>
      <c r="C10" s="439"/>
      <c r="D10" s="439"/>
    </row>
    <row r="11" spans="1:4" s="3" customFormat="1" ht="15.6">
      <c r="A11" s="438"/>
      <c r="B11" s="95" t="s">
        <v>364</v>
      </c>
      <c r="C11" s="95" t="s">
        <v>365</v>
      </c>
      <c r="D11" s="95" t="s">
        <v>366</v>
      </c>
    </row>
    <row r="12" spans="1:4">
      <c r="A12" s="96">
        <v>1</v>
      </c>
      <c r="B12" s="97">
        <v>2</v>
      </c>
      <c r="C12" s="96">
        <v>3</v>
      </c>
      <c r="D12" s="97">
        <v>4</v>
      </c>
    </row>
    <row r="13" spans="1:4" ht="31.2">
      <c r="A13" s="98" t="s">
        <v>367</v>
      </c>
      <c r="B13" s="114">
        <v>813777.44799999997</v>
      </c>
      <c r="C13" s="114">
        <v>713702.85799999989</v>
      </c>
      <c r="D13" s="114">
        <v>712821.05799999996</v>
      </c>
    </row>
    <row r="14" spans="1:4" ht="31.2">
      <c r="A14" s="98" t="s">
        <v>368</v>
      </c>
      <c r="B14" s="115">
        <v>200320.1</v>
      </c>
      <c r="C14" s="115">
        <v>112076</v>
      </c>
      <c r="D14" s="115">
        <v>112076</v>
      </c>
    </row>
    <row r="15" spans="1:4" ht="31.2">
      <c r="A15" s="99" t="s">
        <v>369</v>
      </c>
      <c r="B15" s="116">
        <v>200320.1</v>
      </c>
      <c r="C15" s="116">
        <v>112076</v>
      </c>
      <c r="D15" s="116">
        <v>112076</v>
      </c>
    </row>
    <row r="16" spans="1:4" ht="46.8">
      <c r="A16" s="100" t="s">
        <v>92</v>
      </c>
      <c r="B16" s="117">
        <v>187.9</v>
      </c>
      <c r="C16" s="113"/>
      <c r="D16" s="113"/>
    </row>
    <row r="17" spans="1:4" ht="31.2">
      <c r="A17" s="98" t="s">
        <v>370</v>
      </c>
      <c r="B17" s="115">
        <v>7673</v>
      </c>
      <c r="C17" s="115">
        <v>7673</v>
      </c>
      <c r="D17" s="115">
        <v>7673</v>
      </c>
    </row>
    <row r="18" spans="1:4" ht="15.6">
      <c r="A18" s="101"/>
      <c r="B18" s="118"/>
      <c r="C18" s="118"/>
      <c r="D18" s="118"/>
    </row>
    <row r="19" spans="1:4" ht="15.6">
      <c r="A19" s="102" t="s">
        <v>96</v>
      </c>
      <c r="B19" s="118">
        <v>7673</v>
      </c>
      <c r="C19" s="118">
        <v>7673</v>
      </c>
      <c r="D19" s="118">
        <v>7673</v>
      </c>
    </row>
    <row r="20" spans="1:4" ht="31.2">
      <c r="A20" s="98" t="s">
        <v>371</v>
      </c>
      <c r="B20" s="115">
        <v>605596.44799999997</v>
      </c>
      <c r="C20" s="115">
        <v>593953.85799999989</v>
      </c>
      <c r="D20" s="115">
        <v>593072.05799999996</v>
      </c>
    </row>
    <row r="21" spans="1:4" ht="62.4">
      <c r="A21" s="103" t="s">
        <v>372</v>
      </c>
      <c r="B21" s="116">
        <v>409454</v>
      </c>
      <c r="C21" s="116">
        <v>430446</v>
      </c>
      <c r="D21" s="116">
        <v>430446</v>
      </c>
    </row>
    <row r="22" spans="1:4" ht="46.8">
      <c r="A22" s="103" t="s">
        <v>373</v>
      </c>
      <c r="B22" s="116">
        <v>92974</v>
      </c>
      <c r="C22" s="116">
        <v>89804</v>
      </c>
      <c r="D22" s="116">
        <v>89804</v>
      </c>
    </row>
    <row r="23" spans="1:4" ht="46.8">
      <c r="A23" s="104" t="s">
        <v>374</v>
      </c>
      <c r="B23" s="118">
        <v>2303.6999999999998</v>
      </c>
      <c r="C23" s="118">
        <v>2605.1</v>
      </c>
      <c r="D23" s="118">
        <v>1723.3</v>
      </c>
    </row>
    <row r="24" spans="1:4" ht="62.4">
      <c r="A24" s="105" t="s">
        <v>375</v>
      </c>
      <c r="B24" s="117">
        <v>2424</v>
      </c>
      <c r="C24" s="117">
        <v>2424</v>
      </c>
      <c r="D24" s="117">
        <v>2424</v>
      </c>
    </row>
    <row r="25" spans="1:4" ht="46.8">
      <c r="A25" s="104" t="s">
        <v>376</v>
      </c>
      <c r="B25" s="118">
        <v>714</v>
      </c>
      <c r="C25" s="118">
        <v>714</v>
      </c>
      <c r="D25" s="118">
        <v>714</v>
      </c>
    </row>
    <row r="26" spans="1:4" ht="46.8">
      <c r="A26" s="104" t="s">
        <v>377</v>
      </c>
      <c r="B26" s="118">
        <v>357</v>
      </c>
      <c r="C26" s="118">
        <v>357</v>
      </c>
      <c r="D26" s="118">
        <v>357</v>
      </c>
    </row>
    <row r="27" spans="1:4" ht="46.8">
      <c r="A27" s="104" t="s">
        <v>378</v>
      </c>
      <c r="B27" s="118">
        <v>357</v>
      </c>
      <c r="C27" s="118">
        <v>357</v>
      </c>
      <c r="D27" s="118">
        <v>357</v>
      </c>
    </row>
    <row r="28" spans="1:4" ht="46.8">
      <c r="A28" s="104" t="s">
        <v>379</v>
      </c>
      <c r="B28" s="118">
        <v>157</v>
      </c>
      <c r="C28" s="118">
        <v>157</v>
      </c>
      <c r="D28" s="118">
        <v>157</v>
      </c>
    </row>
    <row r="29" spans="1:4" ht="46.8">
      <c r="A29" s="99" t="s">
        <v>380</v>
      </c>
      <c r="B29" s="118">
        <v>88990</v>
      </c>
      <c r="C29" s="118">
        <v>59473</v>
      </c>
      <c r="D29" s="118">
        <v>59473</v>
      </c>
    </row>
    <row r="30" spans="1:4" s="107" customFormat="1" ht="62.4">
      <c r="A30" s="106" t="s">
        <v>381</v>
      </c>
      <c r="B30" s="118">
        <v>2359.3679999999999</v>
      </c>
      <c r="C30" s="118">
        <v>2359.3679999999999</v>
      </c>
      <c r="D30" s="118">
        <v>2359.3679999999999</v>
      </c>
    </row>
    <row r="31" spans="1:4" s="107" customFormat="1" ht="46.8">
      <c r="A31" s="106" t="s">
        <v>382</v>
      </c>
      <c r="B31" s="118">
        <v>2508</v>
      </c>
      <c r="C31" s="118">
        <v>2508</v>
      </c>
      <c r="D31" s="118">
        <v>2508</v>
      </c>
    </row>
    <row r="32" spans="1:4" s="107" customFormat="1" ht="46.8">
      <c r="A32" s="108" t="s">
        <v>383</v>
      </c>
      <c r="B32" s="118">
        <v>2676.2</v>
      </c>
      <c r="C32" s="118">
        <v>2676.2</v>
      </c>
      <c r="D32" s="118">
        <v>2676.2</v>
      </c>
    </row>
    <row r="33" spans="1:4" s="107" customFormat="1" ht="31.2">
      <c r="A33" s="108" t="s">
        <v>384</v>
      </c>
      <c r="B33" s="118">
        <v>70.38</v>
      </c>
      <c r="C33" s="118">
        <v>73.19</v>
      </c>
      <c r="D33" s="118">
        <v>73.19</v>
      </c>
    </row>
    <row r="34" spans="1:4" s="107" customFormat="1" ht="31.2">
      <c r="A34" s="109" t="s">
        <v>385</v>
      </c>
      <c r="B34" s="118">
        <v>250</v>
      </c>
      <c r="C34" s="118">
        <v>0</v>
      </c>
      <c r="D34" s="118">
        <v>0</v>
      </c>
    </row>
    <row r="35" spans="1:4" s="107" customFormat="1" ht="31.2">
      <c r="A35" s="108" t="s">
        <v>386</v>
      </c>
      <c r="B35" s="118">
        <v>0</v>
      </c>
      <c r="C35" s="118">
        <v>0</v>
      </c>
      <c r="D35" s="118">
        <v>0</v>
      </c>
    </row>
    <row r="36" spans="1:4" ht="31.2">
      <c r="A36" s="110" t="s">
        <v>387</v>
      </c>
      <c r="B36" s="117">
        <v>1.8</v>
      </c>
      <c r="C36" s="113"/>
      <c r="D36" s="113"/>
    </row>
    <row r="37" spans="1:4" s="107" customFormat="1" ht="15.6">
      <c r="A37" s="111" t="s">
        <v>121</v>
      </c>
      <c r="B37" s="119">
        <v>0</v>
      </c>
      <c r="C37" s="119">
        <v>0</v>
      </c>
      <c r="D37" s="119">
        <v>0</v>
      </c>
    </row>
    <row r="38" spans="1:4" s="107" customFormat="1" ht="15.6">
      <c r="A38" s="112"/>
      <c r="B38" s="112">
        <v>0</v>
      </c>
      <c r="C38" s="113"/>
      <c r="D38" s="113"/>
    </row>
  </sheetData>
  <mergeCells count="11">
    <mergeCell ref="A7:D7"/>
    <mergeCell ref="A8:D8"/>
    <mergeCell ref="A9:D9"/>
    <mergeCell ref="A10:A11"/>
    <mergeCell ref="B10:D10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46"/>
  <sheetViews>
    <sheetView topLeftCell="A4" workbookViewId="0">
      <selection activeCell="A9" sqref="A1:A1048576"/>
    </sheetView>
  </sheetViews>
  <sheetFormatPr defaultRowHeight="14.4"/>
  <cols>
    <col min="1" max="1" width="13" customWidth="1"/>
    <col min="2" max="2" width="7" customWidth="1"/>
    <col min="3" max="3" width="7.88671875" customWidth="1"/>
    <col min="4" max="6" width="6.88671875" customWidth="1"/>
    <col min="7" max="7" width="7.6640625" customWidth="1"/>
    <col min="8" max="8" width="6.33203125" customWidth="1"/>
    <col min="9" max="9" width="7.33203125" customWidth="1"/>
    <col min="10" max="10" width="6.44140625" customWidth="1"/>
    <col min="11" max="11" width="7.109375" customWidth="1"/>
    <col min="12" max="12" width="6.109375" customWidth="1"/>
    <col min="13" max="13" width="7.21875" customWidth="1"/>
    <col min="14" max="15" width="6.109375" customWidth="1"/>
    <col min="16" max="16" width="5.5546875" customWidth="1"/>
    <col min="17" max="17" width="7.6640625" customWidth="1"/>
    <col min="18" max="18" width="6.6640625" customWidth="1"/>
    <col min="19" max="19" width="7.109375" customWidth="1"/>
  </cols>
  <sheetData>
    <row r="1" spans="1:213">
      <c r="K1" s="447"/>
      <c r="L1" s="447"/>
      <c r="M1" s="447"/>
      <c r="N1" s="447"/>
      <c r="O1" s="447"/>
      <c r="P1" s="447"/>
      <c r="Q1" s="447"/>
      <c r="R1" s="120"/>
      <c r="S1" s="120"/>
    </row>
    <row r="2" spans="1:213">
      <c r="J2" t="s">
        <v>9</v>
      </c>
      <c r="K2" s="448" t="s">
        <v>388</v>
      </c>
      <c r="L2" s="448"/>
      <c r="M2" s="448"/>
      <c r="N2" s="448"/>
      <c r="O2" s="448"/>
      <c r="P2" s="448"/>
      <c r="Q2" s="448"/>
      <c r="R2" s="448"/>
      <c r="S2" s="448"/>
    </row>
    <row r="3" spans="1:213">
      <c r="K3" s="448" t="s">
        <v>389</v>
      </c>
      <c r="L3" s="448"/>
      <c r="M3" s="448"/>
      <c r="N3" s="448"/>
      <c r="O3" s="448"/>
      <c r="P3" s="448"/>
      <c r="Q3" s="448"/>
      <c r="R3" s="448"/>
      <c r="S3" s="448"/>
    </row>
    <row r="4" spans="1:213">
      <c r="E4" s="448" t="s">
        <v>390</v>
      </c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</row>
    <row r="5" spans="1:213">
      <c r="B5" t="s">
        <v>9</v>
      </c>
      <c r="E5" s="121"/>
      <c r="F5" s="121"/>
      <c r="G5" s="121"/>
      <c r="H5" s="121"/>
      <c r="I5" s="121"/>
      <c r="J5" s="121"/>
      <c r="K5" s="121"/>
      <c r="L5" s="121"/>
      <c r="M5" s="121"/>
      <c r="N5" s="448" t="s">
        <v>391</v>
      </c>
      <c r="O5" s="448"/>
      <c r="P5" s="448"/>
      <c r="Q5" s="448"/>
      <c r="R5" s="448"/>
      <c r="S5" s="448"/>
    </row>
    <row r="6" spans="1:213" ht="12.75" customHeight="1">
      <c r="K6" s="448" t="s">
        <v>392</v>
      </c>
      <c r="L6" s="448"/>
      <c r="M6" s="448"/>
      <c r="N6" s="448"/>
      <c r="O6" s="448"/>
      <c r="P6" s="448"/>
      <c r="Q6" s="448"/>
      <c r="R6" s="448"/>
      <c r="S6" s="448"/>
    </row>
    <row r="7" spans="1:213" ht="19.8" customHeight="1" thickBot="1">
      <c r="A7" s="446" t="s">
        <v>393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</row>
    <row r="8" spans="1:213" ht="12" hidden="1" customHeight="1" thickBot="1">
      <c r="E8" s="122"/>
      <c r="F8" s="122"/>
      <c r="G8" s="122"/>
      <c r="H8" s="123"/>
      <c r="I8" s="123"/>
      <c r="J8" s="123"/>
      <c r="K8" s="124"/>
      <c r="L8" s="124"/>
      <c r="M8" s="124"/>
      <c r="N8" s="124"/>
      <c r="O8" s="124"/>
      <c r="P8" s="124"/>
      <c r="Q8" s="125" t="s">
        <v>9</v>
      </c>
      <c r="R8" s="125"/>
      <c r="S8" s="125"/>
    </row>
    <row r="9" spans="1:213" ht="25.5" customHeight="1">
      <c r="A9" s="449" t="s">
        <v>395</v>
      </c>
      <c r="B9" s="440" t="s">
        <v>396</v>
      </c>
      <c r="C9" s="441"/>
      <c r="D9" s="442"/>
      <c r="E9" s="440" t="s">
        <v>397</v>
      </c>
      <c r="F9" s="441"/>
      <c r="G9" s="442"/>
      <c r="H9" s="440" t="s">
        <v>398</v>
      </c>
      <c r="I9" s="441"/>
      <c r="J9" s="442"/>
      <c r="K9" s="440" t="s">
        <v>399</v>
      </c>
      <c r="L9" s="441"/>
      <c r="M9" s="442"/>
      <c r="N9" s="440" t="s">
        <v>78</v>
      </c>
      <c r="O9" s="441"/>
      <c r="P9" s="442"/>
      <c r="Q9" s="440" t="s">
        <v>400</v>
      </c>
      <c r="R9" s="441"/>
      <c r="S9" s="441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</row>
    <row r="10" spans="1:213" ht="21" customHeight="1">
      <c r="A10" s="450"/>
      <c r="B10" s="443"/>
      <c r="C10" s="444"/>
      <c r="D10" s="445"/>
      <c r="E10" s="443"/>
      <c r="F10" s="444"/>
      <c r="G10" s="445"/>
      <c r="H10" s="443"/>
      <c r="I10" s="444"/>
      <c r="J10" s="445"/>
      <c r="K10" s="443"/>
      <c r="L10" s="444"/>
      <c r="M10" s="445"/>
      <c r="N10" s="443"/>
      <c r="O10" s="444"/>
      <c r="P10" s="445"/>
      <c r="Q10" s="443"/>
      <c r="R10" s="444"/>
      <c r="S10" s="44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</row>
    <row r="11" spans="1:213" ht="1.35" hidden="1" customHeight="1">
      <c r="A11" s="450"/>
      <c r="B11" s="126"/>
      <c r="C11" s="127"/>
      <c r="D11" s="127"/>
      <c r="E11" s="126"/>
      <c r="F11" s="127"/>
      <c r="G11" s="127"/>
      <c r="H11" s="126"/>
      <c r="I11" s="127"/>
      <c r="J11" s="127"/>
      <c r="K11" s="126"/>
      <c r="L11" s="127"/>
      <c r="M11" s="127"/>
      <c r="N11" s="126"/>
      <c r="O11" s="128"/>
      <c r="P11" s="128"/>
      <c r="Q11" s="129"/>
      <c r="R11" s="130"/>
      <c r="S11" s="13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</row>
    <row r="12" spans="1:213" s="3" customFormat="1" ht="6.75" hidden="1" customHeight="1">
      <c r="A12" s="450"/>
      <c r="B12" s="126"/>
      <c r="C12" s="127"/>
      <c r="D12" s="127"/>
      <c r="E12" s="126"/>
      <c r="F12" s="127"/>
      <c r="G12" s="127"/>
      <c r="H12" s="126"/>
      <c r="I12" s="127"/>
      <c r="J12" s="127"/>
      <c r="K12" s="126"/>
      <c r="L12" s="127"/>
      <c r="M12" s="127"/>
      <c r="N12" s="126"/>
      <c r="O12" s="128"/>
      <c r="P12" s="128"/>
      <c r="Q12" s="129"/>
      <c r="R12" s="130"/>
      <c r="S12" s="130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</row>
    <row r="13" spans="1:213" s="132" customFormat="1" ht="13.65" customHeight="1" thickBot="1">
      <c r="A13" s="451"/>
      <c r="B13" s="17" t="s">
        <v>62</v>
      </c>
      <c r="C13" s="17" t="s">
        <v>63</v>
      </c>
      <c r="D13" s="17" t="s">
        <v>64</v>
      </c>
      <c r="E13" s="17" t="s">
        <v>62</v>
      </c>
      <c r="F13" s="17" t="s">
        <v>63</v>
      </c>
      <c r="G13" s="17" t="s">
        <v>64</v>
      </c>
      <c r="H13" s="17" t="s">
        <v>62</v>
      </c>
      <c r="I13" s="17" t="s">
        <v>63</v>
      </c>
      <c r="J13" s="17" t="s">
        <v>64</v>
      </c>
      <c r="K13" s="17" t="s">
        <v>62</v>
      </c>
      <c r="L13" s="17" t="s">
        <v>63</v>
      </c>
      <c r="M13" s="17" t="s">
        <v>64</v>
      </c>
      <c r="N13" s="17" t="s">
        <v>62</v>
      </c>
      <c r="O13" s="17" t="s">
        <v>63</v>
      </c>
      <c r="P13" s="17" t="s">
        <v>64</v>
      </c>
      <c r="Q13" s="17" t="s">
        <v>62</v>
      </c>
      <c r="R13" s="17" t="s">
        <v>63</v>
      </c>
      <c r="S13" s="17" t="s">
        <v>64</v>
      </c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</row>
    <row r="14" spans="1:213">
      <c r="A14" s="133" t="s">
        <v>401</v>
      </c>
      <c r="B14" s="134">
        <v>57</v>
      </c>
      <c r="C14" s="134">
        <v>57</v>
      </c>
      <c r="D14" s="134">
        <v>57</v>
      </c>
      <c r="E14" s="134">
        <v>94</v>
      </c>
      <c r="F14" s="134">
        <v>94</v>
      </c>
      <c r="G14" s="134">
        <v>94</v>
      </c>
      <c r="H14" s="134">
        <v>102</v>
      </c>
      <c r="I14" s="134">
        <v>102</v>
      </c>
      <c r="J14" s="134">
        <v>102</v>
      </c>
      <c r="K14" s="134">
        <v>2</v>
      </c>
      <c r="L14" s="134">
        <v>2</v>
      </c>
      <c r="M14" s="134">
        <v>2</v>
      </c>
      <c r="N14" s="135"/>
      <c r="O14" s="135"/>
      <c r="P14" s="135"/>
      <c r="Q14" s="136">
        <v>255</v>
      </c>
      <c r="R14" s="136">
        <v>255</v>
      </c>
      <c r="S14" s="136">
        <v>255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</row>
    <row r="15" spans="1:213">
      <c r="A15" s="133" t="s">
        <v>402</v>
      </c>
      <c r="B15" s="134">
        <v>103</v>
      </c>
      <c r="C15" s="134">
        <v>103</v>
      </c>
      <c r="D15" s="134">
        <v>103</v>
      </c>
      <c r="E15" s="134">
        <v>431</v>
      </c>
      <c r="F15" s="134">
        <v>431</v>
      </c>
      <c r="G15" s="134">
        <v>431</v>
      </c>
      <c r="H15" s="134">
        <v>371</v>
      </c>
      <c r="I15" s="134">
        <v>371</v>
      </c>
      <c r="J15" s="134">
        <v>371</v>
      </c>
      <c r="K15" s="134">
        <v>2</v>
      </c>
      <c r="L15" s="134">
        <v>2</v>
      </c>
      <c r="M15" s="134">
        <v>2</v>
      </c>
      <c r="N15" s="135"/>
      <c r="O15" s="135"/>
      <c r="P15" s="135"/>
      <c r="Q15" s="136">
        <v>907</v>
      </c>
      <c r="R15" s="136">
        <v>907</v>
      </c>
      <c r="S15" s="136">
        <v>907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</row>
    <row r="16" spans="1:213">
      <c r="A16" s="133" t="s">
        <v>403</v>
      </c>
      <c r="B16" s="134">
        <v>64</v>
      </c>
      <c r="C16" s="134">
        <v>64</v>
      </c>
      <c r="D16" s="134">
        <v>64</v>
      </c>
      <c r="E16" s="134">
        <v>144</v>
      </c>
      <c r="F16" s="134">
        <v>144</v>
      </c>
      <c r="G16" s="134">
        <v>144</v>
      </c>
      <c r="H16" s="134">
        <v>171</v>
      </c>
      <c r="I16" s="134">
        <v>171</v>
      </c>
      <c r="J16" s="134">
        <v>171</v>
      </c>
      <c r="K16" s="134">
        <v>3</v>
      </c>
      <c r="L16" s="134">
        <v>3</v>
      </c>
      <c r="M16" s="134">
        <v>3</v>
      </c>
      <c r="N16" s="135"/>
      <c r="O16" s="135"/>
      <c r="P16" s="135"/>
      <c r="Q16" s="136">
        <v>382</v>
      </c>
      <c r="R16" s="136">
        <v>382</v>
      </c>
      <c r="S16" s="136">
        <v>382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</row>
    <row r="17" spans="1:213">
      <c r="A17" s="133" t="s">
        <v>404</v>
      </c>
      <c r="B17" s="134">
        <v>25</v>
      </c>
      <c r="C17" s="134">
        <v>25</v>
      </c>
      <c r="D17" s="134">
        <v>25</v>
      </c>
      <c r="E17" s="134">
        <v>11</v>
      </c>
      <c r="F17" s="134">
        <v>11</v>
      </c>
      <c r="G17" s="134">
        <v>11</v>
      </c>
      <c r="H17" s="134">
        <v>47</v>
      </c>
      <c r="I17" s="134">
        <v>47</v>
      </c>
      <c r="J17" s="134">
        <v>47</v>
      </c>
      <c r="K17" s="134">
        <v>1</v>
      </c>
      <c r="L17" s="134">
        <v>1</v>
      </c>
      <c r="M17" s="134">
        <v>1</v>
      </c>
      <c r="N17" s="135"/>
      <c r="O17" s="135"/>
      <c r="P17" s="135"/>
      <c r="Q17" s="136">
        <v>84</v>
      </c>
      <c r="R17" s="136">
        <v>84</v>
      </c>
      <c r="S17" s="136">
        <v>84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</row>
    <row r="18" spans="1:213">
      <c r="A18" s="133" t="s">
        <v>405</v>
      </c>
      <c r="B18" s="134">
        <v>1816</v>
      </c>
      <c r="C18" s="134">
        <v>1816</v>
      </c>
      <c r="D18" s="134">
        <v>1816</v>
      </c>
      <c r="E18" s="134">
        <v>406</v>
      </c>
      <c r="F18" s="134">
        <v>406</v>
      </c>
      <c r="G18" s="134">
        <v>406</v>
      </c>
      <c r="H18" s="134">
        <v>570</v>
      </c>
      <c r="I18" s="134">
        <v>570</v>
      </c>
      <c r="J18" s="134">
        <v>570</v>
      </c>
      <c r="K18" s="134">
        <v>17</v>
      </c>
      <c r="L18" s="134">
        <v>17</v>
      </c>
      <c r="M18" s="134">
        <v>17</v>
      </c>
      <c r="N18" s="135">
        <v>269</v>
      </c>
      <c r="O18" s="135"/>
      <c r="P18" s="135"/>
      <c r="Q18" s="136">
        <v>3078</v>
      </c>
      <c r="R18" s="136">
        <v>2809</v>
      </c>
      <c r="S18" s="136">
        <v>2809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>
      <c r="A19" s="133" t="s">
        <v>406</v>
      </c>
      <c r="B19" s="134">
        <v>56</v>
      </c>
      <c r="C19" s="134">
        <v>56</v>
      </c>
      <c r="D19" s="134">
        <v>56</v>
      </c>
      <c r="E19" s="134">
        <v>133</v>
      </c>
      <c r="F19" s="134">
        <v>133</v>
      </c>
      <c r="G19" s="134">
        <v>133</v>
      </c>
      <c r="H19" s="134">
        <v>146</v>
      </c>
      <c r="I19" s="134">
        <v>146</v>
      </c>
      <c r="J19" s="134">
        <v>146</v>
      </c>
      <c r="K19" s="134">
        <v>4</v>
      </c>
      <c r="L19" s="134">
        <v>4</v>
      </c>
      <c r="M19" s="134">
        <v>4</v>
      </c>
      <c r="N19" s="135"/>
      <c r="O19" s="135"/>
      <c r="P19" s="135"/>
      <c r="Q19" s="136">
        <v>339</v>
      </c>
      <c r="R19" s="136">
        <v>339</v>
      </c>
      <c r="S19" s="136">
        <v>339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</row>
    <row r="20" spans="1:213">
      <c r="A20" s="133" t="s">
        <v>407</v>
      </c>
      <c r="B20" s="134">
        <v>47</v>
      </c>
      <c r="C20" s="134">
        <v>47</v>
      </c>
      <c r="D20" s="134">
        <v>47</v>
      </c>
      <c r="E20" s="134">
        <v>223</v>
      </c>
      <c r="F20" s="134">
        <v>223</v>
      </c>
      <c r="G20" s="134">
        <v>223</v>
      </c>
      <c r="H20" s="134">
        <v>145</v>
      </c>
      <c r="I20" s="134">
        <v>145</v>
      </c>
      <c r="J20" s="134">
        <v>145</v>
      </c>
      <c r="K20" s="134">
        <v>3</v>
      </c>
      <c r="L20" s="134">
        <v>3</v>
      </c>
      <c r="M20" s="134">
        <v>3</v>
      </c>
      <c r="N20" s="135"/>
      <c r="O20" s="135"/>
      <c r="P20" s="135"/>
      <c r="Q20" s="136">
        <v>418</v>
      </c>
      <c r="R20" s="136">
        <v>418</v>
      </c>
      <c r="S20" s="136">
        <v>418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</row>
    <row r="21" spans="1:213">
      <c r="A21" s="133" t="s">
        <v>408</v>
      </c>
      <c r="B21" s="134">
        <v>28</v>
      </c>
      <c r="C21" s="134">
        <v>28</v>
      </c>
      <c r="D21" s="134">
        <v>28</v>
      </c>
      <c r="E21" s="134">
        <v>19</v>
      </c>
      <c r="F21" s="134">
        <v>19</v>
      </c>
      <c r="G21" s="134">
        <v>19</v>
      </c>
      <c r="H21" s="134">
        <v>90</v>
      </c>
      <c r="I21" s="134">
        <v>90</v>
      </c>
      <c r="J21" s="134">
        <v>90</v>
      </c>
      <c r="K21" s="134">
        <v>2</v>
      </c>
      <c r="L21" s="134">
        <v>2</v>
      </c>
      <c r="M21" s="134">
        <v>2</v>
      </c>
      <c r="N21" s="135"/>
      <c r="O21" s="135"/>
      <c r="P21" s="135"/>
      <c r="Q21" s="136">
        <v>139</v>
      </c>
      <c r="R21" s="136">
        <v>139</v>
      </c>
      <c r="S21" s="136">
        <v>139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</row>
    <row r="22" spans="1:213">
      <c r="A22" s="133" t="s">
        <v>409</v>
      </c>
      <c r="B22" s="134">
        <v>19</v>
      </c>
      <c r="C22" s="134">
        <v>19</v>
      </c>
      <c r="D22" s="134">
        <v>19</v>
      </c>
      <c r="E22" s="134">
        <v>40</v>
      </c>
      <c r="F22" s="134">
        <v>40</v>
      </c>
      <c r="G22" s="134">
        <v>40</v>
      </c>
      <c r="H22" s="134">
        <v>40</v>
      </c>
      <c r="I22" s="134">
        <v>40</v>
      </c>
      <c r="J22" s="134">
        <v>40</v>
      </c>
      <c r="K22" s="134">
        <v>2</v>
      </c>
      <c r="L22" s="134">
        <v>2</v>
      </c>
      <c r="M22" s="134">
        <v>2</v>
      </c>
      <c r="N22" s="135"/>
      <c r="O22" s="135"/>
      <c r="P22" s="135"/>
      <c r="Q22" s="136">
        <v>101</v>
      </c>
      <c r="R22" s="136">
        <v>101</v>
      </c>
      <c r="S22" s="136">
        <v>101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</row>
    <row r="23" spans="1:213">
      <c r="A23" s="133" t="s">
        <v>410</v>
      </c>
      <c r="B23" s="134">
        <v>15</v>
      </c>
      <c r="C23" s="134">
        <v>15</v>
      </c>
      <c r="D23" s="134">
        <v>15</v>
      </c>
      <c r="E23" s="134">
        <v>11</v>
      </c>
      <c r="F23" s="134">
        <v>11</v>
      </c>
      <c r="G23" s="134">
        <v>11</v>
      </c>
      <c r="H23" s="134">
        <v>12</v>
      </c>
      <c r="I23" s="134">
        <v>12</v>
      </c>
      <c r="J23" s="134">
        <v>12</v>
      </c>
      <c r="K23" s="134">
        <v>0</v>
      </c>
      <c r="L23" s="134">
        <v>0</v>
      </c>
      <c r="M23" s="134">
        <v>0</v>
      </c>
      <c r="N23" s="135"/>
      <c r="O23" s="135"/>
      <c r="P23" s="135"/>
      <c r="Q23" s="136">
        <v>38</v>
      </c>
      <c r="R23" s="136">
        <v>38</v>
      </c>
      <c r="S23" s="136">
        <v>38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</row>
    <row r="24" spans="1:213">
      <c r="A24" s="133" t="s">
        <v>411</v>
      </c>
      <c r="B24" s="134">
        <v>15</v>
      </c>
      <c r="C24" s="134">
        <v>15</v>
      </c>
      <c r="D24" s="134">
        <v>15</v>
      </c>
      <c r="E24" s="134">
        <v>11</v>
      </c>
      <c r="F24" s="134">
        <v>11</v>
      </c>
      <c r="G24" s="134">
        <v>11</v>
      </c>
      <c r="H24" s="134">
        <v>41</v>
      </c>
      <c r="I24" s="134">
        <v>41</v>
      </c>
      <c r="J24" s="134">
        <v>41</v>
      </c>
      <c r="K24" s="134">
        <v>2</v>
      </c>
      <c r="L24" s="134">
        <v>2</v>
      </c>
      <c r="M24" s="134">
        <v>2</v>
      </c>
      <c r="N24" s="135"/>
      <c r="O24" s="135"/>
      <c r="P24" s="135"/>
      <c r="Q24" s="136">
        <v>69</v>
      </c>
      <c r="R24" s="136">
        <v>69</v>
      </c>
      <c r="S24" s="136">
        <v>69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</row>
    <row r="25" spans="1:213">
      <c r="A25" s="133" t="s">
        <v>412</v>
      </c>
      <c r="B25" s="134">
        <v>29</v>
      </c>
      <c r="C25" s="134">
        <v>29</v>
      </c>
      <c r="D25" s="134">
        <v>29</v>
      </c>
      <c r="E25" s="134">
        <v>95</v>
      </c>
      <c r="F25" s="134">
        <v>95</v>
      </c>
      <c r="G25" s="134">
        <v>95</v>
      </c>
      <c r="H25" s="134">
        <v>76</v>
      </c>
      <c r="I25" s="134">
        <v>76</v>
      </c>
      <c r="J25" s="134">
        <v>76</v>
      </c>
      <c r="K25" s="134">
        <v>1</v>
      </c>
      <c r="L25" s="134">
        <v>1</v>
      </c>
      <c r="M25" s="134">
        <v>1</v>
      </c>
      <c r="N25" s="135"/>
      <c r="O25" s="135"/>
      <c r="P25" s="135"/>
      <c r="Q25" s="136">
        <v>201</v>
      </c>
      <c r="R25" s="136">
        <v>201</v>
      </c>
      <c r="S25" s="136">
        <v>201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</row>
    <row r="26" spans="1:213">
      <c r="A26" s="133" t="s">
        <v>413</v>
      </c>
      <c r="B26" s="134">
        <v>57</v>
      </c>
      <c r="C26" s="134">
        <v>57</v>
      </c>
      <c r="D26" s="134">
        <v>57</v>
      </c>
      <c r="E26" s="134">
        <v>259</v>
      </c>
      <c r="F26" s="134">
        <v>259</v>
      </c>
      <c r="G26" s="134">
        <v>259</v>
      </c>
      <c r="H26" s="134">
        <v>240</v>
      </c>
      <c r="I26" s="134">
        <v>240</v>
      </c>
      <c r="J26" s="134">
        <v>240</v>
      </c>
      <c r="K26" s="134">
        <v>1</v>
      </c>
      <c r="L26" s="134">
        <v>1</v>
      </c>
      <c r="M26" s="134">
        <v>1</v>
      </c>
      <c r="N26" s="135"/>
      <c r="O26" s="135"/>
      <c r="P26" s="135"/>
      <c r="Q26" s="136">
        <v>557</v>
      </c>
      <c r="R26" s="136">
        <v>557</v>
      </c>
      <c r="S26" s="136">
        <v>557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</row>
    <row r="27" spans="1:213">
      <c r="A27" s="133" t="s">
        <v>414</v>
      </c>
      <c r="B27" s="134">
        <v>54</v>
      </c>
      <c r="C27" s="134">
        <v>54</v>
      </c>
      <c r="D27" s="134">
        <v>54</v>
      </c>
      <c r="E27" s="134">
        <v>89</v>
      </c>
      <c r="F27" s="134">
        <v>89</v>
      </c>
      <c r="G27" s="134">
        <v>89</v>
      </c>
      <c r="H27" s="134">
        <v>83</v>
      </c>
      <c r="I27" s="134">
        <v>83</v>
      </c>
      <c r="J27" s="134">
        <v>83</v>
      </c>
      <c r="K27" s="134">
        <v>1</v>
      </c>
      <c r="L27" s="134">
        <v>1</v>
      </c>
      <c r="M27" s="134">
        <v>1</v>
      </c>
      <c r="N27" s="135"/>
      <c r="O27" s="135"/>
      <c r="P27" s="135"/>
      <c r="Q27" s="136">
        <v>227</v>
      </c>
      <c r="R27" s="136">
        <v>227</v>
      </c>
      <c r="S27" s="136">
        <v>227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</row>
    <row r="28" spans="1:213">
      <c r="A28" s="133" t="s">
        <v>415</v>
      </c>
      <c r="B28" s="134">
        <v>16</v>
      </c>
      <c r="C28" s="134">
        <v>16</v>
      </c>
      <c r="D28" s="134">
        <v>16</v>
      </c>
      <c r="E28" s="134">
        <v>26</v>
      </c>
      <c r="F28" s="134">
        <v>26</v>
      </c>
      <c r="G28" s="134">
        <v>26</v>
      </c>
      <c r="H28" s="134">
        <v>95</v>
      </c>
      <c r="I28" s="134">
        <v>95</v>
      </c>
      <c r="J28" s="134">
        <v>95</v>
      </c>
      <c r="K28" s="134">
        <v>3</v>
      </c>
      <c r="L28" s="134">
        <v>3</v>
      </c>
      <c r="M28" s="134">
        <v>3</v>
      </c>
      <c r="N28" s="135"/>
      <c r="O28" s="135"/>
      <c r="P28" s="135"/>
      <c r="Q28" s="136">
        <v>140</v>
      </c>
      <c r="R28" s="136">
        <v>140</v>
      </c>
      <c r="S28" s="136">
        <v>140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</row>
    <row r="29" spans="1:213">
      <c r="A29" s="133" t="s">
        <v>416</v>
      </c>
      <c r="B29" s="134">
        <v>20</v>
      </c>
      <c r="C29" s="134">
        <v>20</v>
      </c>
      <c r="D29" s="134">
        <v>20</v>
      </c>
      <c r="E29" s="134">
        <v>50</v>
      </c>
      <c r="F29" s="134">
        <v>50</v>
      </c>
      <c r="G29" s="134">
        <v>50</v>
      </c>
      <c r="H29" s="134">
        <v>77</v>
      </c>
      <c r="I29" s="134">
        <v>77</v>
      </c>
      <c r="J29" s="134">
        <v>77</v>
      </c>
      <c r="K29" s="134">
        <v>0</v>
      </c>
      <c r="L29" s="134">
        <v>0</v>
      </c>
      <c r="M29" s="134">
        <v>0</v>
      </c>
      <c r="N29" s="135"/>
      <c r="O29" s="135"/>
      <c r="P29" s="135"/>
      <c r="Q29" s="136">
        <v>147</v>
      </c>
      <c r="R29" s="136">
        <v>147</v>
      </c>
      <c r="S29" s="136">
        <v>147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</row>
    <row r="30" spans="1:213">
      <c r="A30" s="133" t="s">
        <v>417</v>
      </c>
      <c r="B30" s="134">
        <v>75</v>
      </c>
      <c r="C30" s="134">
        <v>75</v>
      </c>
      <c r="D30" s="134">
        <v>75</v>
      </c>
      <c r="E30" s="134">
        <v>229</v>
      </c>
      <c r="F30" s="134">
        <v>229</v>
      </c>
      <c r="G30" s="134">
        <v>229</v>
      </c>
      <c r="H30" s="134">
        <v>176</v>
      </c>
      <c r="I30" s="134">
        <v>176</v>
      </c>
      <c r="J30" s="134">
        <v>176</v>
      </c>
      <c r="K30" s="134">
        <v>1</v>
      </c>
      <c r="L30" s="134">
        <v>1</v>
      </c>
      <c r="M30" s="134">
        <v>1</v>
      </c>
      <c r="N30" s="135"/>
      <c r="O30" s="135"/>
      <c r="P30" s="135"/>
      <c r="Q30" s="136">
        <v>481</v>
      </c>
      <c r="R30" s="136">
        <v>481</v>
      </c>
      <c r="S30" s="136">
        <v>481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</row>
    <row r="31" spans="1:213">
      <c r="A31" s="133" t="s">
        <v>418</v>
      </c>
      <c r="B31" s="134">
        <v>35</v>
      </c>
      <c r="C31" s="134">
        <v>35</v>
      </c>
      <c r="D31" s="134">
        <v>35</v>
      </c>
      <c r="E31" s="134">
        <v>33</v>
      </c>
      <c r="F31" s="134">
        <v>33</v>
      </c>
      <c r="G31" s="134">
        <v>33</v>
      </c>
      <c r="H31" s="134">
        <v>30</v>
      </c>
      <c r="I31" s="134">
        <v>30</v>
      </c>
      <c r="J31" s="134">
        <v>30</v>
      </c>
      <c r="K31" s="134">
        <v>6</v>
      </c>
      <c r="L31" s="134">
        <v>6</v>
      </c>
      <c r="M31" s="134">
        <v>6</v>
      </c>
      <c r="N31" s="135"/>
      <c r="O31" s="135"/>
      <c r="P31" s="135"/>
      <c r="Q31" s="136">
        <v>104</v>
      </c>
      <c r="R31" s="136">
        <v>104</v>
      </c>
      <c r="S31" s="136">
        <v>104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</row>
    <row r="32" spans="1:213">
      <c r="A32" s="133" t="s">
        <v>419</v>
      </c>
      <c r="B32" s="134">
        <v>20</v>
      </c>
      <c r="C32" s="134">
        <v>20</v>
      </c>
      <c r="D32" s="134">
        <v>20</v>
      </c>
      <c r="E32" s="134">
        <v>9</v>
      </c>
      <c r="F32" s="134">
        <v>9</v>
      </c>
      <c r="G32" s="134">
        <v>9</v>
      </c>
      <c r="H32" s="134">
        <v>31</v>
      </c>
      <c r="I32" s="134">
        <v>31</v>
      </c>
      <c r="J32" s="134">
        <v>31</v>
      </c>
      <c r="K32" s="134">
        <v>0</v>
      </c>
      <c r="L32" s="134">
        <v>0</v>
      </c>
      <c r="M32" s="134">
        <v>0</v>
      </c>
      <c r="N32" s="135"/>
      <c r="O32" s="135"/>
      <c r="P32" s="135"/>
      <c r="Q32" s="136">
        <v>60</v>
      </c>
      <c r="R32" s="136">
        <v>60</v>
      </c>
      <c r="S32" s="136">
        <v>60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</row>
    <row r="33" spans="1:213" ht="15" thickBot="1">
      <c r="A33" s="133" t="s">
        <v>420</v>
      </c>
      <c r="B33" s="134">
        <v>24</v>
      </c>
      <c r="C33" s="134">
        <v>24</v>
      </c>
      <c r="D33" s="134">
        <v>24</v>
      </c>
      <c r="E33" s="134">
        <v>33</v>
      </c>
      <c r="F33" s="134">
        <v>33</v>
      </c>
      <c r="G33" s="134">
        <v>33</v>
      </c>
      <c r="H33" s="134">
        <v>65</v>
      </c>
      <c r="I33" s="134">
        <v>65</v>
      </c>
      <c r="J33" s="134">
        <v>65</v>
      </c>
      <c r="K33" s="134">
        <v>2</v>
      </c>
      <c r="L33" s="134">
        <v>2</v>
      </c>
      <c r="M33" s="134">
        <v>2</v>
      </c>
      <c r="N33" s="135"/>
      <c r="O33" s="135"/>
      <c r="P33" s="135"/>
      <c r="Q33" s="136">
        <v>124</v>
      </c>
      <c r="R33" s="136">
        <v>124</v>
      </c>
      <c r="S33" s="136">
        <v>124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</row>
    <row r="34" spans="1:213" ht="15" thickBot="1">
      <c r="A34" s="137" t="s">
        <v>50</v>
      </c>
      <c r="B34" s="138">
        <v>2575</v>
      </c>
      <c r="C34" s="138">
        <v>2575</v>
      </c>
      <c r="D34" s="138">
        <v>2575</v>
      </c>
      <c r="E34" s="138">
        <v>2346</v>
      </c>
      <c r="F34" s="138">
        <v>2346</v>
      </c>
      <c r="G34" s="138">
        <v>2346</v>
      </c>
      <c r="H34" s="138">
        <v>2608</v>
      </c>
      <c r="I34" s="138">
        <v>2608</v>
      </c>
      <c r="J34" s="138">
        <v>2608</v>
      </c>
      <c r="K34" s="138">
        <v>53</v>
      </c>
      <c r="L34" s="138">
        <v>53</v>
      </c>
      <c r="M34" s="138">
        <v>53</v>
      </c>
      <c r="N34" s="138">
        <v>269</v>
      </c>
      <c r="O34" s="138">
        <v>0</v>
      </c>
      <c r="P34" s="138">
        <v>0</v>
      </c>
      <c r="Q34" s="138">
        <v>7851</v>
      </c>
      <c r="R34" s="138">
        <v>7582</v>
      </c>
      <c r="S34" s="138">
        <v>7582</v>
      </c>
    </row>
    <row r="35" spans="1:21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46" spans="1:213">
      <c r="Q46" s="140"/>
      <c r="R46" s="140"/>
      <c r="S46" s="140"/>
    </row>
  </sheetData>
  <mergeCells count="14">
    <mergeCell ref="N9:P10"/>
    <mergeCell ref="Q9:S10"/>
    <mergeCell ref="A7:S7"/>
    <mergeCell ref="K1:Q1"/>
    <mergeCell ref="K2:S2"/>
    <mergeCell ref="K3:S3"/>
    <mergeCell ref="E4:S4"/>
    <mergeCell ref="N5:S5"/>
    <mergeCell ref="K6:S6"/>
    <mergeCell ref="A9:A13"/>
    <mergeCell ref="B9:D10"/>
    <mergeCell ref="E9:G10"/>
    <mergeCell ref="H9:J10"/>
    <mergeCell ref="K9:M10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4"/>
  <sheetViews>
    <sheetView topLeftCell="A181" workbookViewId="0">
      <selection sqref="A1:I195"/>
    </sheetView>
  </sheetViews>
  <sheetFormatPr defaultColWidth="9.5546875" defaultRowHeight="13.2"/>
  <cols>
    <col min="1" max="1" width="47.109375" style="32" customWidth="1"/>
    <col min="2" max="2" width="6.44140625" style="32" customWidth="1"/>
    <col min="3" max="3" width="5.44140625" style="32" customWidth="1"/>
    <col min="4" max="4" width="7.109375" style="32" customWidth="1"/>
    <col min="5" max="5" width="14.109375" style="32" customWidth="1"/>
    <col min="6" max="6" width="6.77734375" style="32" customWidth="1"/>
    <col min="7" max="7" width="12.6640625" style="32" customWidth="1"/>
    <col min="8" max="8" width="12.44140625" style="32" customWidth="1"/>
    <col min="9" max="9" width="12.109375" style="32" customWidth="1"/>
    <col min="10" max="10" width="11" style="32" bestFit="1" customWidth="1"/>
    <col min="11" max="16384" width="9.5546875" style="32"/>
  </cols>
  <sheetData>
    <row r="1" spans="1:11">
      <c r="A1" s="30"/>
      <c r="B1" s="31"/>
      <c r="C1" s="31"/>
      <c r="D1" s="453"/>
      <c r="E1" s="453"/>
      <c r="F1" s="453"/>
      <c r="G1" s="453"/>
      <c r="H1" s="453"/>
      <c r="I1" s="453"/>
    </row>
    <row r="2" spans="1:11">
      <c r="A2" s="454" t="s">
        <v>123</v>
      </c>
      <c r="B2" s="454"/>
      <c r="C2" s="454"/>
      <c r="D2" s="454"/>
      <c r="E2" s="454"/>
      <c r="F2" s="454"/>
      <c r="G2" s="454"/>
      <c r="H2" s="454"/>
      <c r="I2" s="454"/>
    </row>
    <row r="3" spans="1:11" ht="13.5" customHeight="1">
      <c r="A3" s="454" t="s">
        <v>124</v>
      </c>
      <c r="B3" s="454"/>
      <c r="C3" s="454"/>
      <c r="D3" s="454"/>
      <c r="E3" s="454"/>
      <c r="F3" s="454"/>
      <c r="G3" s="454"/>
      <c r="H3" s="454"/>
      <c r="I3" s="454"/>
    </row>
    <row r="4" spans="1:11" ht="13.5" customHeight="1">
      <c r="A4" s="455" t="s">
        <v>125</v>
      </c>
      <c r="B4" s="455"/>
      <c r="C4" s="455"/>
      <c r="D4" s="455"/>
      <c r="E4" s="455"/>
      <c r="F4" s="455"/>
      <c r="G4" s="455"/>
      <c r="H4" s="455"/>
      <c r="I4" s="455"/>
    </row>
    <row r="5" spans="1:11" ht="13.5" customHeight="1">
      <c r="A5" s="455" t="s">
        <v>126</v>
      </c>
      <c r="B5" s="455"/>
      <c r="C5" s="455"/>
      <c r="D5" s="455"/>
      <c r="E5" s="455"/>
      <c r="F5" s="455"/>
      <c r="G5" s="455"/>
      <c r="H5" s="455"/>
      <c r="I5" s="455"/>
    </row>
    <row r="6" spans="1:11" s="36" customFormat="1">
      <c r="A6" s="33"/>
      <c r="B6" s="34"/>
      <c r="C6" s="35"/>
      <c r="D6" s="34"/>
      <c r="E6" s="34"/>
      <c r="F6" s="34"/>
      <c r="G6" s="9"/>
    </row>
    <row r="7" spans="1:11" ht="39.6">
      <c r="A7" s="37" t="s">
        <v>127</v>
      </c>
      <c r="B7" s="37" t="s">
        <v>128</v>
      </c>
      <c r="C7" s="37" t="s">
        <v>129</v>
      </c>
      <c r="D7" s="37" t="s">
        <v>130</v>
      </c>
      <c r="E7" s="37" t="s">
        <v>131</v>
      </c>
      <c r="F7" s="37" t="s">
        <v>132</v>
      </c>
      <c r="G7" s="38" t="s">
        <v>62</v>
      </c>
      <c r="H7" s="38" t="s">
        <v>63</v>
      </c>
      <c r="I7" s="38" t="s">
        <v>64</v>
      </c>
    </row>
    <row r="8" spans="1:11">
      <c r="A8" s="39">
        <v>1</v>
      </c>
      <c r="B8" s="39" t="s">
        <v>133</v>
      </c>
      <c r="C8" s="40">
        <v>3</v>
      </c>
      <c r="D8" s="40">
        <v>4</v>
      </c>
      <c r="E8" s="40">
        <v>5</v>
      </c>
      <c r="F8" s="40">
        <v>6</v>
      </c>
      <c r="G8" s="41">
        <v>7</v>
      </c>
      <c r="H8" s="40">
        <v>8</v>
      </c>
      <c r="I8" s="41">
        <v>9</v>
      </c>
    </row>
    <row r="9" spans="1:11">
      <c r="A9" s="42" t="s">
        <v>134</v>
      </c>
      <c r="B9" s="43" t="s">
        <v>135</v>
      </c>
      <c r="C9" s="40"/>
      <c r="D9" s="40"/>
      <c r="E9" s="40"/>
      <c r="F9" s="40"/>
      <c r="G9" s="41" t="s">
        <v>9</v>
      </c>
      <c r="H9" s="44"/>
      <c r="I9" s="44"/>
    </row>
    <row r="10" spans="1:11">
      <c r="A10" s="45" t="s">
        <v>136</v>
      </c>
      <c r="B10" s="46" t="s">
        <v>135</v>
      </c>
      <c r="C10" s="47" t="s">
        <v>137</v>
      </c>
      <c r="D10" s="46" t="s">
        <v>138</v>
      </c>
      <c r="E10" s="46"/>
      <c r="F10" s="48"/>
      <c r="G10" s="49">
        <v>39298280.686401546</v>
      </c>
      <c r="H10" s="49">
        <v>39296480.686401546</v>
      </c>
      <c r="I10" s="49">
        <v>39296480.686401546</v>
      </c>
    </row>
    <row r="11" spans="1:11" ht="26.4">
      <c r="A11" s="45" t="s">
        <v>139</v>
      </c>
      <c r="B11" s="46" t="s">
        <v>135</v>
      </c>
      <c r="C11" s="47" t="s">
        <v>137</v>
      </c>
      <c r="D11" s="46" t="s">
        <v>140</v>
      </c>
      <c r="E11" s="50"/>
      <c r="F11" s="51"/>
      <c r="G11" s="49">
        <v>1841499.9807840001</v>
      </c>
      <c r="H11" s="49">
        <v>1841499.9807840001</v>
      </c>
      <c r="I11" s="49">
        <v>1841499.9807840001</v>
      </c>
    </row>
    <row r="12" spans="1:11">
      <c r="A12" s="42" t="s">
        <v>141</v>
      </c>
      <c r="B12" s="46" t="s">
        <v>135</v>
      </c>
      <c r="C12" s="47" t="s">
        <v>137</v>
      </c>
      <c r="D12" s="46" t="s">
        <v>140</v>
      </c>
      <c r="E12" s="46" t="s">
        <v>142</v>
      </c>
      <c r="F12" s="47" t="s">
        <v>143</v>
      </c>
      <c r="G12" s="49">
        <v>1841499.9807840001</v>
      </c>
      <c r="H12" s="49">
        <v>1841499.9807840001</v>
      </c>
      <c r="I12" s="49">
        <v>1841499.9807840001</v>
      </c>
    </row>
    <row r="13" spans="1:11" ht="26.4">
      <c r="A13" s="52" t="s">
        <v>144</v>
      </c>
      <c r="B13" s="50"/>
      <c r="C13" s="53" t="s">
        <v>137</v>
      </c>
      <c r="D13" s="50" t="s">
        <v>140</v>
      </c>
      <c r="E13" s="50" t="s">
        <v>142</v>
      </c>
      <c r="F13" s="51">
        <v>120</v>
      </c>
      <c r="G13" s="54">
        <v>1411726.8345890001</v>
      </c>
      <c r="H13" s="44">
        <v>1411726.8345890001</v>
      </c>
      <c r="I13" s="44">
        <v>1411726.8345890001</v>
      </c>
    </row>
    <row r="14" spans="1:11" ht="26.4">
      <c r="A14" s="52" t="s">
        <v>145</v>
      </c>
      <c r="B14" s="50"/>
      <c r="C14" s="53" t="s">
        <v>137</v>
      </c>
      <c r="D14" s="50" t="s">
        <v>140</v>
      </c>
      <c r="E14" s="50" t="s">
        <v>142</v>
      </c>
      <c r="F14" s="51">
        <v>240</v>
      </c>
      <c r="G14" s="54">
        <v>429773.14619500004</v>
      </c>
      <c r="H14" s="44">
        <v>429773.14619500004</v>
      </c>
      <c r="I14" s="44">
        <v>429773.14619500004</v>
      </c>
      <c r="K14" s="32" t="s">
        <v>9</v>
      </c>
    </row>
    <row r="15" spans="1:11" ht="26.4">
      <c r="A15" s="45" t="s">
        <v>146</v>
      </c>
      <c r="B15" s="46" t="s">
        <v>135</v>
      </c>
      <c r="C15" s="47" t="s">
        <v>137</v>
      </c>
      <c r="D15" s="46" t="s">
        <v>147</v>
      </c>
      <c r="E15" s="50"/>
      <c r="F15" s="51"/>
      <c r="G15" s="49">
        <v>1837816.869808</v>
      </c>
      <c r="H15" s="44">
        <v>1837816.869808</v>
      </c>
      <c r="I15" s="44">
        <v>1837816.869808</v>
      </c>
    </row>
    <row r="16" spans="1:11">
      <c r="A16" s="42" t="s">
        <v>148</v>
      </c>
      <c r="B16" s="46" t="s">
        <v>135</v>
      </c>
      <c r="C16" s="47" t="s">
        <v>137</v>
      </c>
      <c r="D16" s="46" t="s">
        <v>147</v>
      </c>
      <c r="E16" s="46" t="s">
        <v>149</v>
      </c>
      <c r="F16" s="47" t="s">
        <v>143</v>
      </c>
      <c r="G16" s="49">
        <v>1837816.869808</v>
      </c>
      <c r="H16" s="49">
        <v>1837816.869808</v>
      </c>
      <c r="I16" s="49">
        <v>1837816.869808</v>
      </c>
    </row>
    <row r="17" spans="1:10" ht="26.4">
      <c r="A17" s="52" t="s">
        <v>144</v>
      </c>
      <c r="B17" s="50"/>
      <c r="C17" s="53" t="s">
        <v>137</v>
      </c>
      <c r="D17" s="50" t="s">
        <v>147</v>
      </c>
      <c r="E17" s="50" t="s">
        <v>149</v>
      </c>
      <c r="F17" s="51">
        <v>120</v>
      </c>
      <c r="G17" s="54">
        <v>1799228.326593</v>
      </c>
      <c r="H17" s="44">
        <v>1799228.326593</v>
      </c>
      <c r="I17" s="44">
        <v>1799228.326593</v>
      </c>
    </row>
    <row r="18" spans="1:10" ht="26.4">
      <c r="A18" s="52" t="s">
        <v>145</v>
      </c>
      <c r="B18" s="50"/>
      <c r="C18" s="53" t="s">
        <v>137</v>
      </c>
      <c r="D18" s="50" t="s">
        <v>147</v>
      </c>
      <c r="E18" s="50" t="s">
        <v>149</v>
      </c>
      <c r="F18" s="51">
        <v>240</v>
      </c>
      <c r="G18" s="54">
        <v>38588.543215000071</v>
      </c>
      <c r="H18" s="44">
        <v>38588.543215000071</v>
      </c>
      <c r="I18" s="44">
        <v>38588.543215000071</v>
      </c>
    </row>
    <row r="19" spans="1:10" ht="26.4">
      <c r="A19" s="45" t="s">
        <v>150</v>
      </c>
      <c r="B19" s="50" t="s">
        <v>135</v>
      </c>
      <c r="C19" s="47" t="s">
        <v>137</v>
      </c>
      <c r="D19" s="46" t="s">
        <v>151</v>
      </c>
      <c r="E19" s="46"/>
      <c r="F19" s="48"/>
      <c r="G19" s="49">
        <v>12616864.873440003</v>
      </c>
      <c r="H19" s="49">
        <v>12616864.873440003</v>
      </c>
      <c r="I19" s="49">
        <v>12616864.873440003</v>
      </c>
    </row>
    <row r="20" spans="1:10">
      <c r="A20" s="42" t="s">
        <v>152</v>
      </c>
      <c r="B20" s="46" t="s">
        <v>135</v>
      </c>
      <c r="C20" s="47" t="s">
        <v>137</v>
      </c>
      <c r="D20" s="46" t="s">
        <v>151</v>
      </c>
      <c r="E20" s="46" t="s">
        <v>153</v>
      </c>
      <c r="F20" s="47" t="s">
        <v>143</v>
      </c>
      <c r="G20" s="49">
        <v>11745864.696440002</v>
      </c>
      <c r="H20" s="49">
        <v>11745864.696440002</v>
      </c>
      <c r="I20" s="49">
        <v>11745864.696440002</v>
      </c>
    </row>
    <row r="21" spans="1:10" ht="26.4">
      <c r="A21" s="52" t="s">
        <v>144</v>
      </c>
      <c r="B21" s="50"/>
      <c r="C21" s="53" t="s">
        <v>137</v>
      </c>
      <c r="D21" s="50" t="s">
        <v>151</v>
      </c>
      <c r="E21" s="50" t="s">
        <v>153</v>
      </c>
      <c r="F21" s="51">
        <v>120</v>
      </c>
      <c r="G21" s="54">
        <v>9195661.3331775013</v>
      </c>
      <c r="H21" s="44">
        <v>9195661.3331775013</v>
      </c>
      <c r="I21" s="44">
        <v>9195661.3331775013</v>
      </c>
    </row>
    <row r="22" spans="1:10" ht="26.4">
      <c r="A22" s="52" t="s">
        <v>145</v>
      </c>
      <c r="B22" s="50"/>
      <c r="C22" s="53" t="s">
        <v>137</v>
      </c>
      <c r="D22" s="50" t="s">
        <v>151</v>
      </c>
      <c r="E22" s="50" t="s">
        <v>153</v>
      </c>
      <c r="F22" s="51">
        <v>240</v>
      </c>
      <c r="G22" s="54">
        <v>2518620.4452625001</v>
      </c>
      <c r="H22" s="44">
        <v>2518620.4452625001</v>
      </c>
      <c r="I22" s="44">
        <v>2518620.4452625001</v>
      </c>
    </row>
    <row r="23" spans="1:10" ht="26.4">
      <c r="A23" s="52" t="s">
        <v>154</v>
      </c>
      <c r="B23" s="50"/>
      <c r="C23" s="53" t="s">
        <v>137</v>
      </c>
      <c r="D23" s="50" t="s">
        <v>151</v>
      </c>
      <c r="E23" s="50" t="s">
        <v>153</v>
      </c>
      <c r="F23" s="51">
        <v>850</v>
      </c>
      <c r="G23" s="54">
        <v>31582.918000000001</v>
      </c>
      <c r="H23" s="44">
        <v>31582.918000000001</v>
      </c>
      <c r="I23" s="44">
        <v>31582.918000000001</v>
      </c>
    </row>
    <row r="24" spans="1:10" ht="39.6">
      <c r="A24" s="42" t="s">
        <v>155</v>
      </c>
      <c r="B24" s="46" t="s">
        <v>135</v>
      </c>
      <c r="C24" s="47" t="s">
        <v>137</v>
      </c>
      <c r="D24" s="46" t="s">
        <v>151</v>
      </c>
      <c r="E24" s="46" t="s">
        <v>156</v>
      </c>
      <c r="F24" s="47" t="s">
        <v>143</v>
      </c>
      <c r="G24" s="49">
        <v>356999.70333599998</v>
      </c>
      <c r="H24" s="49">
        <v>356999.70333599998</v>
      </c>
      <c r="I24" s="49">
        <v>356999.70333599998</v>
      </c>
    </row>
    <row r="25" spans="1:10" ht="26.4">
      <c r="A25" s="52" t="s">
        <v>144</v>
      </c>
      <c r="B25" s="50"/>
      <c r="C25" s="53" t="s">
        <v>137</v>
      </c>
      <c r="D25" s="50" t="s">
        <v>151</v>
      </c>
      <c r="E25" s="50" t="s">
        <v>156</v>
      </c>
      <c r="F25" s="51">
        <v>120</v>
      </c>
      <c r="G25" s="54">
        <v>281699.71474349999</v>
      </c>
      <c r="H25" s="44">
        <v>281699.71474349999</v>
      </c>
      <c r="I25" s="44">
        <v>281699.71474349999</v>
      </c>
      <c r="J25" s="32" t="s">
        <v>9</v>
      </c>
    </row>
    <row r="26" spans="1:10" ht="26.4">
      <c r="A26" s="52" t="s">
        <v>145</v>
      </c>
      <c r="B26" s="50"/>
      <c r="C26" s="53" t="s">
        <v>137</v>
      </c>
      <c r="D26" s="50" t="s">
        <v>151</v>
      </c>
      <c r="E26" s="50" t="s">
        <v>156</v>
      </c>
      <c r="F26" s="51">
        <v>240</v>
      </c>
      <c r="G26" s="54">
        <v>75299.988592499983</v>
      </c>
      <c r="H26" s="44">
        <v>75299.988592499983</v>
      </c>
      <c r="I26" s="44">
        <v>75299.988592499983</v>
      </c>
    </row>
    <row r="27" spans="1:10" ht="39.6">
      <c r="A27" s="42" t="s">
        <v>157</v>
      </c>
      <c r="B27" s="46" t="s">
        <v>135</v>
      </c>
      <c r="C27" s="47" t="s">
        <v>137</v>
      </c>
      <c r="D27" s="46" t="s">
        <v>151</v>
      </c>
      <c r="E27" s="46" t="s">
        <v>158</v>
      </c>
      <c r="F27" s="47" t="s">
        <v>143</v>
      </c>
      <c r="G27" s="49">
        <v>357000.47366399993</v>
      </c>
      <c r="H27" s="49">
        <v>357000.47366399993</v>
      </c>
      <c r="I27" s="49">
        <v>357000.47366399993</v>
      </c>
    </row>
    <row r="28" spans="1:10" ht="26.4">
      <c r="A28" s="52" t="s">
        <v>144</v>
      </c>
      <c r="B28" s="50"/>
      <c r="C28" s="53" t="s">
        <v>137</v>
      </c>
      <c r="D28" s="50" t="s">
        <v>151</v>
      </c>
      <c r="E28" s="50" t="s">
        <v>158</v>
      </c>
      <c r="F28" s="51">
        <v>120</v>
      </c>
      <c r="G28" s="54">
        <v>285144.30694399995</v>
      </c>
      <c r="H28" s="44">
        <v>285144.30694399995</v>
      </c>
      <c r="I28" s="44">
        <v>285144.30694399995</v>
      </c>
    </row>
    <row r="29" spans="1:10" ht="26.4">
      <c r="A29" s="52" t="s">
        <v>145</v>
      </c>
      <c r="B29" s="50"/>
      <c r="C29" s="53" t="s">
        <v>137</v>
      </c>
      <c r="D29" s="50" t="s">
        <v>151</v>
      </c>
      <c r="E29" s="50" t="s">
        <v>158</v>
      </c>
      <c r="F29" s="51">
        <v>240</v>
      </c>
      <c r="G29" s="54">
        <v>71856.166719999979</v>
      </c>
      <c r="H29" s="44">
        <v>71856.166719999979</v>
      </c>
      <c r="I29" s="44">
        <v>71856.166719999979</v>
      </c>
    </row>
    <row r="30" spans="1:10" ht="39.6">
      <c r="A30" s="42" t="s">
        <v>159</v>
      </c>
      <c r="B30" s="46" t="s">
        <v>135</v>
      </c>
      <c r="C30" s="47" t="s">
        <v>137</v>
      </c>
      <c r="D30" s="46" t="s">
        <v>151</v>
      </c>
      <c r="E30" s="46" t="s">
        <v>160</v>
      </c>
      <c r="F30" s="47" t="s">
        <v>143</v>
      </c>
      <c r="G30" s="49">
        <v>157000</v>
      </c>
      <c r="H30" s="49">
        <v>157000</v>
      </c>
      <c r="I30" s="49">
        <v>157000</v>
      </c>
    </row>
    <row r="31" spans="1:10" ht="26.4">
      <c r="A31" s="52" t="s">
        <v>144</v>
      </c>
      <c r="B31" s="50"/>
      <c r="C31" s="53" t="s">
        <v>137</v>
      </c>
      <c r="D31" s="50" t="s">
        <v>151</v>
      </c>
      <c r="E31" s="50" t="s">
        <v>160</v>
      </c>
      <c r="F31" s="51">
        <v>120</v>
      </c>
      <c r="G31" s="54">
        <v>0</v>
      </c>
      <c r="H31" s="44"/>
      <c r="I31" s="44"/>
    </row>
    <row r="32" spans="1:10" ht="26.4">
      <c r="A32" s="52" t="s">
        <v>145</v>
      </c>
      <c r="B32" s="50"/>
      <c r="C32" s="53" t="s">
        <v>137</v>
      </c>
      <c r="D32" s="50" t="s">
        <v>151</v>
      </c>
      <c r="E32" s="50" t="s">
        <v>160</v>
      </c>
      <c r="F32" s="51">
        <v>240</v>
      </c>
      <c r="G32" s="54">
        <v>157000</v>
      </c>
      <c r="H32" s="44">
        <v>157000</v>
      </c>
      <c r="I32" s="44">
        <v>157000</v>
      </c>
    </row>
    <row r="33" spans="1:13" ht="26.4">
      <c r="A33" s="45" t="s">
        <v>161</v>
      </c>
      <c r="B33" s="46" t="s">
        <v>135</v>
      </c>
      <c r="C33" s="47" t="s">
        <v>137</v>
      </c>
      <c r="D33" s="46" t="s">
        <v>162</v>
      </c>
      <c r="E33" s="46" t="s">
        <v>163</v>
      </c>
      <c r="F33" s="53" t="s">
        <v>143</v>
      </c>
      <c r="G33" s="49">
        <v>1800</v>
      </c>
      <c r="H33" s="49">
        <v>0</v>
      </c>
      <c r="I33" s="49">
        <v>0</v>
      </c>
    </row>
    <row r="34" spans="1:13" ht="26.4">
      <c r="A34" s="52" t="s">
        <v>145</v>
      </c>
      <c r="B34" s="50"/>
      <c r="C34" s="53" t="s">
        <v>137</v>
      </c>
      <c r="D34" s="50" t="s">
        <v>162</v>
      </c>
      <c r="E34" s="50" t="s">
        <v>163</v>
      </c>
      <c r="F34" s="51">
        <v>240</v>
      </c>
      <c r="G34" s="54">
        <v>1800</v>
      </c>
      <c r="H34" s="44"/>
      <c r="I34" s="44"/>
      <c r="M34" s="32" t="s">
        <v>9</v>
      </c>
    </row>
    <row r="35" spans="1:13" ht="26.4">
      <c r="A35" s="45" t="s">
        <v>164</v>
      </c>
      <c r="B35" s="50"/>
      <c r="C35" s="47" t="s">
        <v>137</v>
      </c>
      <c r="D35" s="46" t="s">
        <v>165</v>
      </c>
      <c r="E35" s="46"/>
      <c r="F35" s="48"/>
      <c r="G35" s="49">
        <v>7427578.8734239992</v>
      </c>
      <c r="H35" s="49">
        <v>7427578.8734239992</v>
      </c>
      <c r="I35" s="49">
        <v>7427578.8734239992</v>
      </c>
    </row>
    <row r="36" spans="1:13" ht="26.4">
      <c r="A36" s="42" t="s">
        <v>166</v>
      </c>
      <c r="B36" s="46" t="s">
        <v>167</v>
      </c>
      <c r="C36" s="47"/>
      <c r="D36" s="46"/>
      <c r="E36" s="46"/>
      <c r="F36" s="48"/>
      <c r="G36" s="49"/>
      <c r="H36" s="44"/>
      <c r="I36" s="44"/>
    </row>
    <row r="37" spans="1:13">
      <c r="A37" s="42" t="s">
        <v>168</v>
      </c>
      <c r="B37" s="46" t="s">
        <v>167</v>
      </c>
      <c r="C37" s="47" t="s">
        <v>137</v>
      </c>
      <c r="D37" s="46" t="s">
        <v>165</v>
      </c>
      <c r="E37" s="46" t="s">
        <v>153</v>
      </c>
      <c r="F37" s="47" t="s">
        <v>143</v>
      </c>
      <c r="G37" s="49">
        <v>5584981.5322319996</v>
      </c>
      <c r="H37" s="49">
        <v>5584981.5322319996</v>
      </c>
      <c r="I37" s="49">
        <v>5584981.5322319996</v>
      </c>
    </row>
    <row r="38" spans="1:13" ht="26.4">
      <c r="A38" s="52" t="s">
        <v>144</v>
      </c>
      <c r="B38" s="50"/>
      <c r="C38" s="53" t="s">
        <v>137</v>
      </c>
      <c r="D38" s="50" t="s">
        <v>165</v>
      </c>
      <c r="E38" s="50" t="s">
        <v>153</v>
      </c>
      <c r="F38" s="51">
        <v>120</v>
      </c>
      <c r="G38" s="54">
        <v>4850403.8609344997</v>
      </c>
      <c r="H38" s="44">
        <v>4850403.8609344997</v>
      </c>
      <c r="I38" s="44">
        <v>4850403.8609344997</v>
      </c>
    </row>
    <row r="39" spans="1:13" ht="26.4">
      <c r="A39" s="52" t="s">
        <v>145</v>
      </c>
      <c r="B39" s="50"/>
      <c r="C39" s="53" t="s">
        <v>137</v>
      </c>
      <c r="D39" s="50" t="s">
        <v>165</v>
      </c>
      <c r="E39" s="50" t="s">
        <v>153</v>
      </c>
      <c r="F39" s="51">
        <v>240</v>
      </c>
      <c r="G39" s="54">
        <v>733575.46129749995</v>
      </c>
      <c r="H39" s="44">
        <v>733575.46129749995</v>
      </c>
      <c r="I39" s="44">
        <v>733575.46129749995</v>
      </c>
    </row>
    <row r="40" spans="1:13" ht="26.4">
      <c r="A40" s="52" t="s">
        <v>154</v>
      </c>
      <c r="B40" s="50"/>
      <c r="C40" s="53" t="s">
        <v>137</v>
      </c>
      <c r="D40" s="50" t="s">
        <v>165</v>
      </c>
      <c r="E40" s="50" t="s">
        <v>153</v>
      </c>
      <c r="F40" s="51">
        <v>850</v>
      </c>
      <c r="G40" s="54">
        <v>1002.2100000000002</v>
      </c>
      <c r="H40" s="44">
        <v>1002.2100000000002</v>
      </c>
      <c r="I40" s="44">
        <v>1002.2100000000002</v>
      </c>
    </row>
    <row r="41" spans="1:13" ht="26.4">
      <c r="A41" s="42" t="s">
        <v>169</v>
      </c>
      <c r="B41" s="46" t="s">
        <v>135</v>
      </c>
      <c r="C41" s="47" t="s">
        <v>137</v>
      </c>
      <c r="D41" s="46" t="s">
        <v>165</v>
      </c>
      <c r="E41" s="46" t="s">
        <v>170</v>
      </c>
      <c r="F41" s="47" t="s">
        <v>143</v>
      </c>
      <c r="G41" s="49">
        <v>1842597.3411919998</v>
      </c>
      <c r="H41" s="49">
        <v>1842597.3411919998</v>
      </c>
      <c r="I41" s="49">
        <v>1842597.3411919998</v>
      </c>
    </row>
    <row r="42" spans="1:13" ht="26.4">
      <c r="A42" s="52" t="s">
        <v>144</v>
      </c>
      <c r="B42" s="50"/>
      <c r="C42" s="53" t="s">
        <v>137</v>
      </c>
      <c r="D42" s="50" t="s">
        <v>165</v>
      </c>
      <c r="E42" s="50" t="s">
        <v>170</v>
      </c>
      <c r="F42" s="51">
        <v>120</v>
      </c>
      <c r="G42" s="54">
        <v>1637519.2059694999</v>
      </c>
      <c r="H42" s="44">
        <v>1637519.2059694999</v>
      </c>
      <c r="I42" s="44">
        <v>1637519.2059694999</v>
      </c>
    </row>
    <row r="43" spans="1:13" ht="26.4">
      <c r="A43" s="52" t="s">
        <v>145</v>
      </c>
      <c r="B43" s="50"/>
      <c r="C43" s="53" t="s">
        <v>137</v>
      </c>
      <c r="D43" s="50" t="s">
        <v>165</v>
      </c>
      <c r="E43" s="50" t="s">
        <v>170</v>
      </c>
      <c r="F43" s="51">
        <v>240</v>
      </c>
      <c r="G43" s="54">
        <v>205078.13522249996</v>
      </c>
      <c r="H43" s="44">
        <v>205078.13522249996</v>
      </c>
      <c r="I43" s="44">
        <v>205078.13522249996</v>
      </c>
    </row>
    <row r="44" spans="1:13">
      <c r="A44" s="45" t="s">
        <v>171</v>
      </c>
      <c r="B44" s="50" t="s">
        <v>135</v>
      </c>
      <c r="C44" s="47" t="s">
        <v>137</v>
      </c>
      <c r="D44" s="46" t="s">
        <v>172</v>
      </c>
      <c r="E44" s="46" t="s">
        <v>173</v>
      </c>
      <c r="F44" s="47" t="s">
        <v>143</v>
      </c>
      <c r="G44" s="49">
        <v>2500000.3955055485</v>
      </c>
      <c r="H44" s="49">
        <v>2500000.3955055485</v>
      </c>
      <c r="I44" s="49">
        <v>2500000.3955055485</v>
      </c>
    </row>
    <row r="45" spans="1:13">
      <c r="A45" s="52" t="s">
        <v>174</v>
      </c>
      <c r="B45" s="50"/>
      <c r="C45" s="53" t="s">
        <v>137</v>
      </c>
      <c r="D45" s="50" t="s">
        <v>172</v>
      </c>
      <c r="E45" s="50" t="s">
        <v>173</v>
      </c>
      <c r="F45" s="51"/>
      <c r="G45" s="54">
        <v>2500000.3955055485</v>
      </c>
      <c r="H45" s="44">
        <v>2500000.3955055485</v>
      </c>
      <c r="I45" s="44">
        <v>2500000.3955055485</v>
      </c>
    </row>
    <row r="46" spans="1:13">
      <c r="A46" s="52" t="s">
        <v>175</v>
      </c>
      <c r="B46" s="50"/>
      <c r="C46" s="53" t="s">
        <v>137</v>
      </c>
      <c r="D46" s="50" t="s">
        <v>172</v>
      </c>
      <c r="E46" s="50" t="s">
        <v>173</v>
      </c>
      <c r="F46" s="51">
        <v>870</v>
      </c>
      <c r="G46" s="54">
        <v>2500000.3955055485</v>
      </c>
      <c r="H46" s="44">
        <v>2500000.3955055485</v>
      </c>
      <c r="I46" s="44">
        <v>2500000.3955055485</v>
      </c>
    </row>
    <row r="47" spans="1:13">
      <c r="A47" s="45" t="s">
        <v>176</v>
      </c>
      <c r="B47" s="46" t="s">
        <v>135</v>
      </c>
      <c r="C47" s="47" t="s">
        <v>137</v>
      </c>
      <c r="D47" s="46" t="s">
        <v>177</v>
      </c>
      <c r="E47" s="46" t="s">
        <v>178</v>
      </c>
      <c r="F47" s="47" t="s">
        <v>143</v>
      </c>
      <c r="G47" s="49">
        <v>13072719.693440001</v>
      </c>
      <c r="H47" s="49">
        <v>13072719.693440001</v>
      </c>
      <c r="I47" s="49">
        <v>13072719.693440001</v>
      </c>
    </row>
    <row r="48" spans="1:13" ht="26.4">
      <c r="A48" s="52" t="s">
        <v>144</v>
      </c>
      <c r="B48" s="46"/>
      <c r="C48" s="47" t="s">
        <v>137</v>
      </c>
      <c r="D48" s="46" t="s">
        <v>177</v>
      </c>
      <c r="E48" s="50" t="s">
        <v>153</v>
      </c>
      <c r="F48" s="53" t="s">
        <v>179</v>
      </c>
      <c r="G48" s="49">
        <v>1147055.048734</v>
      </c>
      <c r="H48" s="54">
        <v>1147055.048734</v>
      </c>
      <c r="I48" s="44">
        <v>1147055.048734</v>
      </c>
    </row>
    <row r="49" spans="1:9" ht="26.4">
      <c r="A49" s="52" t="s">
        <v>145</v>
      </c>
      <c r="B49" s="50"/>
      <c r="C49" s="53" t="s">
        <v>137</v>
      </c>
      <c r="D49" s="50" t="s">
        <v>177</v>
      </c>
      <c r="E49" s="50" t="s">
        <v>153</v>
      </c>
      <c r="F49" s="51">
        <v>240</v>
      </c>
      <c r="G49" s="49">
        <v>1019861.1297059997</v>
      </c>
      <c r="H49" s="54">
        <v>1019861.1297059997</v>
      </c>
      <c r="I49" s="44">
        <v>1019861.1297059997</v>
      </c>
    </row>
    <row r="50" spans="1:9" ht="26.4">
      <c r="A50" s="52" t="s">
        <v>154</v>
      </c>
      <c r="B50" s="50"/>
      <c r="C50" s="53" t="s">
        <v>137</v>
      </c>
      <c r="D50" s="50" t="s">
        <v>177</v>
      </c>
      <c r="E50" s="50" t="s">
        <v>153</v>
      </c>
      <c r="F50" s="51">
        <v>850</v>
      </c>
      <c r="G50" s="49">
        <v>24327.924999999999</v>
      </c>
      <c r="H50" s="54">
        <v>24327.924999999999</v>
      </c>
      <c r="I50" s="44">
        <v>24327.924999999999</v>
      </c>
    </row>
    <row r="51" spans="1:9" ht="26.4">
      <c r="A51" s="52" t="s">
        <v>180</v>
      </c>
      <c r="B51" s="50"/>
      <c r="C51" s="53" t="s">
        <v>137</v>
      </c>
      <c r="D51" s="50" t="s">
        <v>177</v>
      </c>
      <c r="E51" s="50" t="s">
        <v>153</v>
      </c>
      <c r="F51" s="51">
        <v>410</v>
      </c>
      <c r="G51" s="49">
        <v>0</v>
      </c>
      <c r="H51" s="49">
        <v>0</v>
      </c>
      <c r="I51" s="44">
        <v>0</v>
      </c>
    </row>
    <row r="52" spans="1:9">
      <c r="A52" s="45" t="s">
        <v>181</v>
      </c>
      <c r="B52" s="50"/>
      <c r="C52" s="47" t="s">
        <v>137</v>
      </c>
      <c r="D52" s="46" t="s">
        <v>177</v>
      </c>
      <c r="E52" s="46"/>
      <c r="F52" s="47" t="s">
        <v>143</v>
      </c>
      <c r="G52" s="49">
        <v>7769825.5900000008</v>
      </c>
      <c r="H52" s="49">
        <v>7769825.5900000008</v>
      </c>
      <c r="I52" s="49">
        <v>7769825.5900000008</v>
      </c>
    </row>
    <row r="53" spans="1:9" ht="26.4">
      <c r="A53" s="52" t="s">
        <v>144</v>
      </c>
      <c r="B53" s="46"/>
      <c r="C53" s="47" t="s">
        <v>137</v>
      </c>
      <c r="D53" s="46" t="s">
        <v>177</v>
      </c>
      <c r="E53" s="50" t="s">
        <v>153</v>
      </c>
      <c r="F53" s="53" t="s">
        <v>179</v>
      </c>
      <c r="G53" s="49">
        <v>5423964.0420000004</v>
      </c>
      <c r="H53" s="49">
        <v>5423964.0420000004</v>
      </c>
      <c r="I53" s="49">
        <v>5423964.0420000004</v>
      </c>
    </row>
    <row r="54" spans="1:9" ht="26.4">
      <c r="A54" s="52" t="s">
        <v>145</v>
      </c>
      <c r="B54" s="50"/>
      <c r="C54" s="53" t="s">
        <v>137</v>
      </c>
      <c r="D54" s="50" t="s">
        <v>177</v>
      </c>
      <c r="E54" s="50" t="s">
        <v>153</v>
      </c>
      <c r="F54" s="51">
        <v>240</v>
      </c>
      <c r="G54" s="49">
        <v>1649771.0000000002</v>
      </c>
      <c r="H54" s="49">
        <v>1649771.0000000002</v>
      </c>
      <c r="I54" s="49">
        <v>1649771.0000000002</v>
      </c>
    </row>
    <row r="55" spans="1:9" ht="26.4">
      <c r="A55" s="52" t="s">
        <v>154</v>
      </c>
      <c r="B55" s="50"/>
      <c r="C55" s="53" t="s">
        <v>137</v>
      </c>
      <c r="D55" s="50" t="s">
        <v>177</v>
      </c>
      <c r="E55" s="50" t="s">
        <v>153</v>
      </c>
      <c r="F55" s="51">
        <v>850</v>
      </c>
      <c r="G55" s="49">
        <v>696090.54800000018</v>
      </c>
      <c r="H55" s="49">
        <v>696090.54800000018</v>
      </c>
      <c r="I55" s="49">
        <v>696090.54800000018</v>
      </c>
    </row>
    <row r="56" spans="1:9" ht="26.4">
      <c r="A56" s="52" t="s">
        <v>180</v>
      </c>
      <c r="B56" s="50"/>
      <c r="C56" s="53" t="s">
        <v>137</v>
      </c>
      <c r="D56" s="50" t="s">
        <v>177</v>
      </c>
      <c r="E56" s="50" t="s">
        <v>153</v>
      </c>
      <c r="F56" s="51">
        <v>410</v>
      </c>
      <c r="G56" s="49">
        <v>0</v>
      </c>
      <c r="H56" s="49">
        <v>0</v>
      </c>
      <c r="I56" s="49">
        <v>0</v>
      </c>
    </row>
    <row r="57" spans="1:9">
      <c r="A57" s="45" t="s">
        <v>182</v>
      </c>
      <c r="B57" s="50"/>
      <c r="C57" s="47" t="s">
        <v>137</v>
      </c>
      <c r="D57" s="46" t="s">
        <v>177</v>
      </c>
      <c r="E57" s="46"/>
      <c r="F57" s="47">
        <v>0</v>
      </c>
      <c r="G57" s="49">
        <v>3111650</v>
      </c>
      <c r="H57" s="49">
        <v>3111650</v>
      </c>
      <c r="I57" s="49">
        <v>3111650</v>
      </c>
    </row>
    <row r="58" spans="1:9">
      <c r="A58" s="32" t="s">
        <v>183</v>
      </c>
      <c r="B58" s="50"/>
      <c r="C58" s="53" t="s">
        <v>137</v>
      </c>
      <c r="D58" s="50" t="s">
        <v>177</v>
      </c>
      <c r="E58" s="50" t="s">
        <v>184</v>
      </c>
      <c r="F58" s="51">
        <v>611</v>
      </c>
      <c r="G58" s="49">
        <v>2966650</v>
      </c>
      <c r="H58" s="49">
        <v>2966650</v>
      </c>
      <c r="I58" s="49">
        <v>2966650</v>
      </c>
    </row>
    <row r="59" spans="1:9">
      <c r="A59" s="52" t="s">
        <v>185</v>
      </c>
      <c r="B59" s="50"/>
      <c r="C59" s="53" t="s">
        <v>137</v>
      </c>
      <c r="D59" s="50" t="s">
        <v>177</v>
      </c>
      <c r="E59" s="50" t="s">
        <v>184</v>
      </c>
      <c r="F59" s="51">
        <v>612</v>
      </c>
      <c r="G59" s="49">
        <v>145000</v>
      </c>
      <c r="H59" s="49">
        <v>145000</v>
      </c>
      <c r="I59" s="49">
        <v>145000</v>
      </c>
    </row>
    <row r="60" spans="1:9">
      <c r="A60" s="52"/>
      <c r="B60" s="50"/>
      <c r="C60" s="53"/>
      <c r="D60" s="50"/>
      <c r="E60" s="50"/>
      <c r="F60" s="51"/>
      <c r="G60" s="49"/>
      <c r="H60" s="49"/>
      <c r="I60" s="44"/>
    </row>
    <row r="61" spans="1:9" ht="26.4">
      <c r="A61" s="45" t="s">
        <v>186</v>
      </c>
      <c r="B61" s="46" t="s">
        <v>135</v>
      </c>
      <c r="C61" s="47" t="s">
        <v>147</v>
      </c>
      <c r="D61" s="46" t="s">
        <v>138</v>
      </c>
      <c r="E61" s="46"/>
      <c r="F61" s="48"/>
      <c r="G61" s="49">
        <v>3565636.0848400001</v>
      </c>
      <c r="H61" s="49">
        <v>3565636.0848400001</v>
      </c>
      <c r="I61" s="49">
        <v>3565636.0848400001</v>
      </c>
    </row>
    <row r="62" spans="1:9">
      <c r="A62" s="42" t="s">
        <v>187</v>
      </c>
      <c r="B62" s="50" t="s">
        <v>135</v>
      </c>
      <c r="C62" s="47" t="s">
        <v>147</v>
      </c>
      <c r="D62" s="46" t="s">
        <v>151</v>
      </c>
      <c r="E62" s="46"/>
      <c r="F62" s="48"/>
      <c r="G62" s="49">
        <v>1338173.28896</v>
      </c>
      <c r="H62" s="49">
        <v>1338173.28896</v>
      </c>
      <c r="I62" s="49">
        <v>1338173.28896</v>
      </c>
    </row>
    <row r="63" spans="1:9" ht="26.4">
      <c r="A63" s="42" t="s">
        <v>188</v>
      </c>
      <c r="B63" s="50" t="s">
        <v>135</v>
      </c>
      <c r="C63" s="47" t="s">
        <v>147</v>
      </c>
      <c r="D63" s="46" t="s">
        <v>151</v>
      </c>
      <c r="E63" s="46" t="s">
        <v>189</v>
      </c>
      <c r="F63" s="53" t="s">
        <v>143</v>
      </c>
      <c r="G63" s="49">
        <v>1338173.28896</v>
      </c>
      <c r="H63" s="49">
        <v>1338173.28896</v>
      </c>
      <c r="I63" s="49">
        <v>1338173.28896</v>
      </c>
    </row>
    <row r="64" spans="1:9" ht="26.4">
      <c r="A64" s="52" t="s">
        <v>144</v>
      </c>
      <c r="B64" s="50"/>
      <c r="C64" s="53" t="s">
        <v>147</v>
      </c>
      <c r="D64" s="50" t="s">
        <v>151</v>
      </c>
      <c r="E64" s="50" t="s">
        <v>189</v>
      </c>
      <c r="F64" s="51">
        <v>120</v>
      </c>
      <c r="G64" s="54">
        <v>1200608.6681599999</v>
      </c>
      <c r="H64" s="44">
        <v>1200608.6681599999</v>
      </c>
      <c r="I64" s="44">
        <v>1200608.6681599999</v>
      </c>
    </row>
    <row r="65" spans="1:12" ht="26.4">
      <c r="A65" s="52" t="s">
        <v>145</v>
      </c>
      <c r="B65" s="50"/>
      <c r="C65" s="53" t="s">
        <v>147</v>
      </c>
      <c r="D65" s="50" t="s">
        <v>151</v>
      </c>
      <c r="E65" s="50" t="s">
        <v>189</v>
      </c>
      <c r="F65" s="51">
        <v>240</v>
      </c>
      <c r="G65" s="54">
        <v>137564.62080000015</v>
      </c>
      <c r="H65" s="44">
        <v>137564.62080000015</v>
      </c>
      <c r="I65" s="44">
        <v>137564.62080000015</v>
      </c>
    </row>
    <row r="66" spans="1:12">
      <c r="A66" s="452" t="s">
        <v>190</v>
      </c>
      <c r="B66" s="452"/>
      <c r="C66" s="47" t="s">
        <v>147</v>
      </c>
      <c r="D66" s="46" t="s">
        <v>191</v>
      </c>
      <c r="E66" s="46"/>
      <c r="F66" s="53"/>
      <c r="G66" s="49">
        <v>2227462.7958800001</v>
      </c>
      <c r="H66" s="49">
        <v>2227462.7958800001</v>
      </c>
      <c r="I66" s="49">
        <v>2227462.7958800001</v>
      </c>
    </row>
    <row r="67" spans="1:12" ht="26.4">
      <c r="A67" s="52" t="s">
        <v>144</v>
      </c>
      <c r="B67" s="50"/>
      <c r="C67" s="53" t="s">
        <v>147</v>
      </c>
      <c r="D67" s="50" t="s">
        <v>191</v>
      </c>
      <c r="E67" s="46" t="s">
        <v>153</v>
      </c>
      <c r="F67" s="51">
        <v>120</v>
      </c>
      <c r="G67" s="54">
        <v>1442905.2606675001</v>
      </c>
      <c r="H67" s="44">
        <v>1442905.2606675001</v>
      </c>
      <c r="I67" s="44">
        <v>1442905.2606675001</v>
      </c>
    </row>
    <row r="68" spans="1:12" ht="26.4">
      <c r="A68" s="52" t="s">
        <v>145</v>
      </c>
      <c r="B68" s="50"/>
      <c r="C68" s="53" t="s">
        <v>147</v>
      </c>
      <c r="D68" s="50" t="s">
        <v>191</v>
      </c>
      <c r="E68" s="50" t="s">
        <v>153</v>
      </c>
      <c r="F68" s="51">
        <v>240</v>
      </c>
      <c r="G68" s="54">
        <v>20856.415212499909</v>
      </c>
      <c r="H68" s="44">
        <v>20856.415212499909</v>
      </c>
      <c r="I68" s="44">
        <v>20856.415212499909</v>
      </c>
    </row>
    <row r="69" spans="1:12">
      <c r="A69" s="45" t="s">
        <v>192</v>
      </c>
      <c r="B69" s="50"/>
      <c r="C69" s="53" t="s">
        <v>147</v>
      </c>
      <c r="D69" s="50" t="s">
        <v>191</v>
      </c>
      <c r="E69" s="50"/>
      <c r="F69" s="51">
        <v>0</v>
      </c>
      <c r="G69" s="49">
        <v>763701.12</v>
      </c>
      <c r="H69" s="49">
        <v>763701.12</v>
      </c>
      <c r="I69" s="49">
        <v>763701.12</v>
      </c>
    </row>
    <row r="70" spans="1:12" ht="26.4">
      <c r="A70" s="52" t="s">
        <v>144</v>
      </c>
      <c r="B70" s="50"/>
      <c r="C70" s="53" t="s">
        <v>147</v>
      </c>
      <c r="D70" s="50" t="s">
        <v>191</v>
      </c>
      <c r="E70" s="46" t="s">
        <v>193</v>
      </c>
      <c r="F70" s="51">
        <v>110</v>
      </c>
      <c r="G70" s="54">
        <v>763701.12</v>
      </c>
      <c r="H70" s="44">
        <v>763701.12</v>
      </c>
      <c r="I70" s="44">
        <v>763701.12</v>
      </c>
    </row>
    <row r="71" spans="1:12" ht="26.4">
      <c r="A71" s="52" t="s">
        <v>145</v>
      </c>
      <c r="B71" s="50"/>
      <c r="C71" s="53" t="s">
        <v>147</v>
      </c>
      <c r="D71" s="50" t="s">
        <v>191</v>
      </c>
      <c r="E71" s="50" t="s">
        <v>193</v>
      </c>
      <c r="F71" s="51">
        <v>240</v>
      </c>
      <c r="G71" s="54">
        <v>0</v>
      </c>
      <c r="H71" s="44">
        <v>0</v>
      </c>
      <c r="I71" s="44">
        <v>0</v>
      </c>
    </row>
    <row r="72" spans="1:12">
      <c r="A72" s="45" t="s">
        <v>194</v>
      </c>
      <c r="B72" s="50"/>
      <c r="C72" s="47" t="s">
        <v>151</v>
      </c>
      <c r="D72" s="46" t="s">
        <v>138</v>
      </c>
      <c r="E72" s="46"/>
      <c r="F72" s="48"/>
      <c r="G72" s="49">
        <v>19451123.290968001</v>
      </c>
      <c r="H72" s="49">
        <v>25001123.290968001</v>
      </c>
      <c r="I72" s="49">
        <v>13401123.290968001</v>
      </c>
      <c r="L72" s="32" t="s">
        <v>9</v>
      </c>
    </row>
    <row r="73" spans="1:12">
      <c r="A73" s="45" t="s">
        <v>195</v>
      </c>
      <c r="B73" s="50"/>
      <c r="C73" s="47" t="s">
        <v>151</v>
      </c>
      <c r="D73" s="46" t="s">
        <v>137</v>
      </c>
      <c r="E73" s="46" t="s">
        <v>196</v>
      </c>
      <c r="F73" s="48">
        <v>240</v>
      </c>
      <c r="G73" s="49">
        <v>0</v>
      </c>
      <c r="H73" s="49">
        <v>0</v>
      </c>
      <c r="I73" s="49">
        <v>0</v>
      </c>
    </row>
    <row r="74" spans="1:12">
      <c r="A74" s="45" t="s">
        <v>197</v>
      </c>
      <c r="B74" s="46" t="s">
        <v>198</v>
      </c>
      <c r="C74" s="47"/>
      <c r="D74" s="46"/>
      <c r="E74" s="46"/>
      <c r="F74" s="48"/>
      <c r="G74" s="49"/>
      <c r="H74" s="44"/>
      <c r="I74" s="44"/>
    </row>
    <row r="75" spans="1:12">
      <c r="A75" s="45" t="s">
        <v>199</v>
      </c>
      <c r="B75" s="46" t="s">
        <v>198</v>
      </c>
      <c r="C75" s="47" t="s">
        <v>151</v>
      </c>
      <c r="D75" s="46" t="s">
        <v>162</v>
      </c>
      <c r="E75" s="46" t="s">
        <v>9</v>
      </c>
      <c r="F75" s="53" t="s">
        <v>143</v>
      </c>
      <c r="G75" s="49">
        <v>4318423.290968</v>
      </c>
      <c r="H75" s="49">
        <v>4068423.290968</v>
      </c>
      <c r="I75" s="49">
        <v>4068423.290968</v>
      </c>
    </row>
    <row r="76" spans="1:12" ht="26.4">
      <c r="A76" s="45" t="s">
        <v>200</v>
      </c>
      <c r="B76" s="50"/>
      <c r="C76" s="47" t="s">
        <v>151</v>
      </c>
      <c r="D76" s="46" t="s">
        <v>162</v>
      </c>
      <c r="E76" s="46" t="s">
        <v>153</v>
      </c>
      <c r="F76" s="48"/>
      <c r="G76" s="49">
        <v>4068423.290968</v>
      </c>
      <c r="H76" s="49">
        <v>4068423.290968</v>
      </c>
      <c r="I76" s="49">
        <v>4068423.290968</v>
      </c>
    </row>
    <row r="77" spans="1:12" ht="26.4">
      <c r="A77" s="52" t="s">
        <v>144</v>
      </c>
      <c r="B77" s="50"/>
      <c r="C77" s="53" t="s">
        <v>151</v>
      </c>
      <c r="D77" s="50" t="s">
        <v>162</v>
      </c>
      <c r="E77" s="50" t="s">
        <v>153</v>
      </c>
      <c r="F77" s="51">
        <v>120</v>
      </c>
      <c r="G77" s="54">
        <v>3714342.5327654998</v>
      </c>
      <c r="H77" s="44">
        <v>3714342.5327654998</v>
      </c>
      <c r="I77" s="44">
        <v>3714342.5327654998</v>
      </c>
    </row>
    <row r="78" spans="1:12" ht="26.4">
      <c r="A78" s="52" t="s">
        <v>145</v>
      </c>
      <c r="B78" s="50"/>
      <c r="C78" s="53" t="s">
        <v>151</v>
      </c>
      <c r="D78" s="50" t="s">
        <v>162</v>
      </c>
      <c r="E78" s="50" t="s">
        <v>153</v>
      </c>
      <c r="F78" s="51">
        <v>240</v>
      </c>
      <c r="G78" s="54">
        <v>349089.53220250038</v>
      </c>
      <c r="H78" s="44">
        <v>349089.53220250038</v>
      </c>
      <c r="I78" s="44">
        <v>349089.53220250038</v>
      </c>
    </row>
    <row r="79" spans="1:12" ht="26.4">
      <c r="A79" s="52" t="s">
        <v>154</v>
      </c>
      <c r="B79" s="50"/>
      <c r="C79" s="53" t="s">
        <v>151</v>
      </c>
      <c r="D79" s="50" t="s">
        <v>162</v>
      </c>
      <c r="E79" s="50" t="s">
        <v>153</v>
      </c>
      <c r="F79" s="51">
        <v>850</v>
      </c>
      <c r="G79" s="54">
        <v>4991.2260000000006</v>
      </c>
      <c r="H79" s="44">
        <v>4991.2260000000006</v>
      </c>
      <c r="I79" s="44">
        <v>4991.2260000000006</v>
      </c>
    </row>
    <row r="80" spans="1:12">
      <c r="A80" s="45" t="s">
        <v>201</v>
      </c>
      <c r="B80" s="50"/>
      <c r="C80" s="53" t="s">
        <v>151</v>
      </c>
      <c r="D80" s="50" t="s">
        <v>162</v>
      </c>
      <c r="E80" s="50" t="s">
        <v>184</v>
      </c>
      <c r="F80" s="51">
        <v>240</v>
      </c>
      <c r="G80" s="54">
        <v>250000</v>
      </c>
      <c r="H80" s="44">
        <v>0</v>
      </c>
      <c r="I80" s="44">
        <v>0</v>
      </c>
    </row>
    <row r="81" spans="1:13">
      <c r="A81" s="45" t="s">
        <v>202</v>
      </c>
      <c r="B81" s="50" t="s">
        <v>167</v>
      </c>
      <c r="C81" s="47" t="s">
        <v>151</v>
      </c>
      <c r="D81" s="46" t="s">
        <v>191</v>
      </c>
      <c r="E81" s="46"/>
      <c r="F81" s="53" t="s">
        <v>143</v>
      </c>
      <c r="G81" s="49">
        <v>15132700</v>
      </c>
      <c r="H81" s="49">
        <v>20932700</v>
      </c>
      <c r="I81" s="49">
        <v>9332700</v>
      </c>
    </row>
    <row r="82" spans="1:13" ht="26.4">
      <c r="A82" s="55" t="s">
        <v>203</v>
      </c>
      <c r="B82" s="50"/>
      <c r="C82" s="53" t="s">
        <v>151</v>
      </c>
      <c r="D82" s="50" t="s">
        <v>191</v>
      </c>
      <c r="E82" s="46" t="s">
        <v>204</v>
      </c>
      <c r="F82" s="53" t="s">
        <v>143</v>
      </c>
      <c r="G82" s="49">
        <v>15132700</v>
      </c>
      <c r="H82" s="49">
        <v>12632700</v>
      </c>
      <c r="I82" s="49">
        <v>6832700</v>
      </c>
    </row>
    <row r="83" spans="1:13" ht="26.4">
      <c r="A83" s="55" t="s">
        <v>205</v>
      </c>
      <c r="B83" s="50"/>
      <c r="C83" s="53" t="s">
        <v>151</v>
      </c>
      <c r="D83" s="50" t="s">
        <v>191</v>
      </c>
      <c r="E83" s="50" t="s">
        <v>204</v>
      </c>
      <c r="F83" s="51">
        <v>530</v>
      </c>
      <c r="G83" s="54">
        <v>10800000</v>
      </c>
      <c r="H83" s="54">
        <v>8300000</v>
      </c>
      <c r="I83" s="54">
        <v>2500000</v>
      </c>
    </row>
    <row r="84" spans="1:13" ht="26.4">
      <c r="A84" s="55" t="s">
        <v>205</v>
      </c>
      <c r="B84" s="50"/>
      <c r="C84" s="53" t="s">
        <v>151</v>
      </c>
      <c r="D84" s="50" t="s">
        <v>191</v>
      </c>
      <c r="E84" s="50" t="s">
        <v>204</v>
      </c>
      <c r="F84" s="51">
        <v>612</v>
      </c>
      <c r="G84" s="54">
        <v>4332700</v>
      </c>
      <c r="H84" s="54">
        <v>4332700</v>
      </c>
      <c r="I84" s="54">
        <v>4332700</v>
      </c>
      <c r="M84" s="32" t="s">
        <v>9</v>
      </c>
    </row>
    <row r="85" spans="1:13">
      <c r="A85" s="45" t="s">
        <v>206</v>
      </c>
      <c r="B85" s="50" t="s">
        <v>207</v>
      </c>
      <c r="C85" s="47" t="s">
        <v>162</v>
      </c>
      <c r="D85" s="46" t="s">
        <v>138</v>
      </c>
      <c r="E85" s="46"/>
      <c r="F85" s="48"/>
      <c r="G85" s="49">
        <v>25092590</v>
      </c>
      <c r="H85" s="49">
        <v>25092590</v>
      </c>
      <c r="I85" s="49">
        <v>25092590</v>
      </c>
    </row>
    <row r="86" spans="1:13">
      <c r="A86" s="52" t="s">
        <v>183</v>
      </c>
      <c r="B86" s="50"/>
      <c r="C86" s="47" t="s">
        <v>162</v>
      </c>
      <c r="D86" s="46" t="s">
        <v>140</v>
      </c>
      <c r="E86" s="50" t="s">
        <v>208</v>
      </c>
      <c r="F86" s="48">
        <v>611</v>
      </c>
      <c r="G86" s="49">
        <v>6300940</v>
      </c>
      <c r="H86" s="49">
        <v>6300940</v>
      </c>
      <c r="I86" s="49">
        <v>6300940</v>
      </c>
    </row>
    <row r="87" spans="1:13">
      <c r="A87" s="52" t="s">
        <v>185</v>
      </c>
      <c r="B87" s="50"/>
      <c r="C87" s="47" t="s">
        <v>162</v>
      </c>
      <c r="D87" s="46" t="s">
        <v>140</v>
      </c>
      <c r="E87" s="50" t="s">
        <v>208</v>
      </c>
      <c r="F87" s="48">
        <v>612</v>
      </c>
      <c r="G87" s="49">
        <v>14436400</v>
      </c>
      <c r="H87" s="49">
        <v>14436400</v>
      </c>
      <c r="I87" s="49">
        <v>14436400</v>
      </c>
    </row>
    <row r="88" spans="1:13">
      <c r="A88" s="52" t="s">
        <v>183</v>
      </c>
      <c r="B88" s="50"/>
      <c r="C88" s="47" t="s">
        <v>162</v>
      </c>
      <c r="D88" s="46" t="s">
        <v>147</v>
      </c>
      <c r="E88" s="50" t="s">
        <v>208</v>
      </c>
      <c r="F88" s="48">
        <v>611</v>
      </c>
      <c r="G88" s="49">
        <v>4355250</v>
      </c>
      <c r="H88" s="49">
        <v>4355250</v>
      </c>
      <c r="I88" s="49">
        <v>4355250</v>
      </c>
    </row>
    <row r="89" spans="1:13">
      <c r="A89" s="52" t="s">
        <v>185</v>
      </c>
      <c r="B89" s="50"/>
      <c r="C89" s="47" t="s">
        <v>162</v>
      </c>
      <c r="D89" s="46" t="s">
        <v>147</v>
      </c>
      <c r="E89" s="50" t="s">
        <v>208</v>
      </c>
      <c r="F89" s="48">
        <v>612</v>
      </c>
      <c r="G89" s="49"/>
      <c r="H89" s="49">
        <v>0</v>
      </c>
      <c r="I89" s="49"/>
      <c r="K89" s="32" t="s">
        <v>9</v>
      </c>
    </row>
    <row r="90" spans="1:13" ht="39.6">
      <c r="A90" s="52" t="s">
        <v>209</v>
      </c>
      <c r="B90" s="50"/>
      <c r="C90" s="47" t="s">
        <v>162</v>
      </c>
      <c r="D90" s="46" t="s">
        <v>147</v>
      </c>
      <c r="E90" s="50" t="s">
        <v>210</v>
      </c>
      <c r="F90" s="51">
        <v>410</v>
      </c>
      <c r="G90" s="54">
        <v>0</v>
      </c>
      <c r="H90" s="54">
        <v>0</v>
      </c>
      <c r="I90" s="54">
        <v>0</v>
      </c>
      <c r="L90" s="32" t="s">
        <v>9</v>
      </c>
    </row>
    <row r="91" spans="1:13">
      <c r="A91" s="42" t="s">
        <v>211</v>
      </c>
      <c r="B91" s="46" t="s">
        <v>212</v>
      </c>
      <c r="C91" s="53"/>
      <c r="D91" s="50"/>
      <c r="E91" s="50"/>
      <c r="F91" s="51"/>
      <c r="G91" s="54"/>
      <c r="H91" s="44"/>
      <c r="I91" s="44"/>
    </row>
    <row r="92" spans="1:13">
      <c r="A92" s="45" t="s">
        <v>213</v>
      </c>
      <c r="B92" s="46" t="s">
        <v>212</v>
      </c>
      <c r="C92" s="47" t="s">
        <v>214</v>
      </c>
      <c r="D92" s="46"/>
      <c r="E92" s="46"/>
      <c r="F92" s="48"/>
      <c r="G92" s="49">
        <v>682527159.41320133</v>
      </c>
      <c r="H92" s="49">
        <v>604529259.57899225</v>
      </c>
      <c r="I92" s="49">
        <v>618542559.57899225</v>
      </c>
    </row>
    <row r="93" spans="1:13">
      <c r="A93" s="42" t="s">
        <v>215</v>
      </c>
      <c r="B93" s="46" t="s">
        <v>212</v>
      </c>
      <c r="C93" s="47" t="s">
        <v>214</v>
      </c>
      <c r="D93" s="46" t="s">
        <v>137</v>
      </c>
      <c r="E93" s="46" t="s">
        <v>216</v>
      </c>
      <c r="F93" s="47" t="s">
        <v>143</v>
      </c>
      <c r="G93" s="49">
        <v>166361178.97382867</v>
      </c>
      <c r="H93" s="49">
        <v>166361178.97382867</v>
      </c>
      <c r="I93" s="49">
        <v>166361178.97382867</v>
      </c>
    </row>
    <row r="94" spans="1:13" ht="26.4">
      <c r="A94" s="52" t="s">
        <v>217</v>
      </c>
      <c r="B94" s="50"/>
      <c r="C94" s="53" t="s">
        <v>214</v>
      </c>
      <c r="D94" s="50" t="s">
        <v>137</v>
      </c>
      <c r="E94" s="46" t="s">
        <v>218</v>
      </c>
      <c r="F94" s="47" t="s">
        <v>219</v>
      </c>
      <c r="G94" s="49">
        <v>90027170.584708691</v>
      </c>
      <c r="H94" s="49">
        <v>90027170.584708691</v>
      </c>
      <c r="I94" s="49">
        <v>90027170.584708691</v>
      </c>
    </row>
    <row r="95" spans="1:13" ht="26.4">
      <c r="A95" s="52" t="s">
        <v>145</v>
      </c>
      <c r="B95" s="50"/>
      <c r="C95" s="53" t="s">
        <v>214</v>
      </c>
      <c r="D95" s="50" t="s">
        <v>137</v>
      </c>
      <c r="E95" s="50" t="s">
        <v>218</v>
      </c>
      <c r="F95" s="53" t="s">
        <v>220</v>
      </c>
      <c r="G95" s="49">
        <v>2946829.8</v>
      </c>
      <c r="H95" s="49">
        <v>2946829.8</v>
      </c>
      <c r="I95" s="49">
        <v>2946829.8</v>
      </c>
    </row>
    <row r="96" spans="1:13">
      <c r="A96" s="52"/>
      <c r="B96" s="50"/>
      <c r="C96" s="53"/>
      <c r="D96" s="50"/>
      <c r="E96" s="50"/>
      <c r="F96" s="53"/>
      <c r="G96" s="49"/>
      <c r="H96" s="44"/>
      <c r="I96" s="44"/>
    </row>
    <row r="97" spans="1:11" ht="26.4">
      <c r="A97" s="52" t="s">
        <v>144</v>
      </c>
      <c r="B97" s="50"/>
      <c r="C97" s="53" t="s">
        <v>214</v>
      </c>
      <c r="D97" s="50" t="s">
        <v>137</v>
      </c>
      <c r="E97" s="50" t="s">
        <v>221</v>
      </c>
      <c r="F97" s="51">
        <v>110</v>
      </c>
      <c r="G97" s="54">
        <v>32687170.637119979</v>
      </c>
      <c r="H97" s="44">
        <v>32687170.637119979</v>
      </c>
      <c r="I97" s="44">
        <v>32687170.637119979</v>
      </c>
    </row>
    <row r="98" spans="1:11" ht="26.4">
      <c r="A98" s="52" t="s">
        <v>145</v>
      </c>
      <c r="B98" s="50"/>
      <c r="C98" s="53" t="s">
        <v>214</v>
      </c>
      <c r="D98" s="50" t="s">
        <v>137</v>
      </c>
      <c r="E98" s="50" t="s">
        <v>221</v>
      </c>
      <c r="F98" s="51">
        <v>240</v>
      </c>
      <c r="G98" s="54">
        <v>34531874.830000006</v>
      </c>
      <c r="H98" s="44">
        <v>34531874.830000006</v>
      </c>
      <c r="I98" s="44">
        <v>34531874.830000006</v>
      </c>
    </row>
    <row r="99" spans="1:11" ht="26.4">
      <c r="A99" s="52" t="s">
        <v>154</v>
      </c>
      <c r="B99" s="50"/>
      <c r="C99" s="53" t="s">
        <v>214</v>
      </c>
      <c r="D99" s="50" t="s">
        <v>137</v>
      </c>
      <c r="E99" s="50" t="s">
        <v>221</v>
      </c>
      <c r="F99" s="51">
        <v>850</v>
      </c>
      <c r="G99" s="54">
        <v>3313933.122</v>
      </c>
      <c r="H99" s="44">
        <v>3313933.122</v>
      </c>
      <c r="I99" s="44">
        <v>3313933.122</v>
      </c>
    </row>
    <row r="100" spans="1:11" ht="39.6">
      <c r="A100" s="52" t="s">
        <v>209</v>
      </c>
      <c r="B100" s="50"/>
      <c r="C100" s="53" t="s">
        <v>214</v>
      </c>
      <c r="D100" s="50" t="s">
        <v>137</v>
      </c>
      <c r="E100" s="50" t="s">
        <v>221</v>
      </c>
      <c r="F100" s="51">
        <v>410</v>
      </c>
      <c r="G100" s="54">
        <v>2854200</v>
      </c>
      <c r="H100" s="44">
        <v>2854200</v>
      </c>
      <c r="I100" s="44">
        <v>2854200</v>
      </c>
    </row>
    <row r="101" spans="1:11">
      <c r="A101" s="45" t="s">
        <v>222</v>
      </c>
      <c r="B101" s="46" t="s">
        <v>212</v>
      </c>
      <c r="C101" s="47" t="s">
        <v>214</v>
      </c>
      <c r="D101" s="46" t="s">
        <v>140</v>
      </c>
      <c r="E101" s="46"/>
      <c r="F101" s="48"/>
      <c r="G101" s="49">
        <v>455442586.05785495</v>
      </c>
      <c r="H101" s="49">
        <v>379469768.9159596</v>
      </c>
      <c r="I101" s="49">
        <v>399692068.9159596</v>
      </c>
    </row>
    <row r="102" spans="1:11" ht="26.4">
      <c r="A102" s="42" t="s">
        <v>223</v>
      </c>
      <c r="B102" s="46" t="s">
        <v>212</v>
      </c>
      <c r="C102" s="47" t="s">
        <v>214</v>
      </c>
      <c r="D102" s="46" t="s">
        <v>140</v>
      </c>
      <c r="E102" s="46" t="s">
        <v>9</v>
      </c>
      <c r="F102" s="48"/>
      <c r="G102" s="49">
        <v>455442586.05785495</v>
      </c>
      <c r="H102" s="49">
        <v>379469768.9159596</v>
      </c>
      <c r="I102" s="49">
        <v>399692068.9159596</v>
      </c>
      <c r="K102" s="32" t="s">
        <v>9</v>
      </c>
    </row>
    <row r="103" spans="1:11" ht="26.4">
      <c r="A103" s="52" t="s">
        <v>217</v>
      </c>
      <c r="B103" s="50"/>
      <c r="C103" s="53" t="s">
        <v>214</v>
      </c>
      <c r="D103" s="50" t="s">
        <v>140</v>
      </c>
      <c r="E103" s="46" t="s">
        <v>224</v>
      </c>
      <c r="F103" s="48">
        <v>110</v>
      </c>
      <c r="G103" s="49">
        <v>402454929.48189533</v>
      </c>
      <c r="H103" s="44">
        <v>330654772</v>
      </c>
      <c r="I103" s="44">
        <v>344384706</v>
      </c>
    </row>
    <row r="104" spans="1:11" ht="26.4">
      <c r="A104" s="52" t="s">
        <v>145</v>
      </c>
      <c r="B104" s="50"/>
      <c r="C104" s="53" t="s">
        <v>214</v>
      </c>
      <c r="D104" s="50" t="s">
        <v>140</v>
      </c>
      <c r="E104" s="46" t="s">
        <v>224</v>
      </c>
      <c r="F104" s="48">
        <v>240</v>
      </c>
      <c r="G104" s="49">
        <v>6999070.8549595932</v>
      </c>
      <c r="H104" s="44">
        <v>6999070.8549595932</v>
      </c>
      <c r="I104" s="44">
        <v>6999070.8549595932</v>
      </c>
    </row>
    <row r="105" spans="1:11" ht="26.4">
      <c r="A105" s="52" t="s">
        <v>144</v>
      </c>
      <c r="B105" s="50"/>
      <c r="C105" s="53" t="s">
        <v>214</v>
      </c>
      <c r="D105" s="50" t="s">
        <v>140</v>
      </c>
      <c r="E105" s="50" t="s">
        <v>225</v>
      </c>
      <c r="F105" s="51">
        <v>110</v>
      </c>
      <c r="G105" s="54">
        <v>806700</v>
      </c>
      <c r="H105" s="44">
        <v>806700</v>
      </c>
      <c r="I105" s="44">
        <v>806700</v>
      </c>
    </row>
    <row r="106" spans="1:11" ht="26.4">
      <c r="A106" s="52" t="s">
        <v>145</v>
      </c>
      <c r="B106" s="50"/>
      <c r="C106" s="53" t="s">
        <v>214</v>
      </c>
      <c r="D106" s="50" t="s">
        <v>140</v>
      </c>
      <c r="E106" s="50" t="s">
        <v>225</v>
      </c>
      <c r="F106" s="51">
        <v>240</v>
      </c>
      <c r="G106" s="54">
        <v>37173969.660000004</v>
      </c>
      <c r="H106" s="44">
        <v>33001310</v>
      </c>
      <c r="I106" s="44">
        <v>43621876</v>
      </c>
      <c r="J106" s="32" t="s">
        <v>9</v>
      </c>
    </row>
    <row r="107" spans="1:11" ht="26.4">
      <c r="A107" s="52" t="s">
        <v>154</v>
      </c>
      <c r="B107" s="50"/>
      <c r="C107" s="53" t="s">
        <v>214</v>
      </c>
      <c r="D107" s="50" t="s">
        <v>140</v>
      </c>
      <c r="E107" s="50" t="s">
        <v>225</v>
      </c>
      <c r="F107" s="51">
        <v>850</v>
      </c>
      <c r="G107" s="54">
        <v>3879716.0610000007</v>
      </c>
      <c r="H107" s="44">
        <v>3879716.0610000007</v>
      </c>
      <c r="I107" s="44">
        <v>3879716.0610000007</v>
      </c>
    </row>
    <row r="108" spans="1:11" ht="39.6">
      <c r="A108" s="52" t="s">
        <v>209</v>
      </c>
      <c r="B108" s="50" t="s">
        <v>135</v>
      </c>
      <c r="C108" s="53" t="s">
        <v>214</v>
      </c>
      <c r="D108" s="50" t="s">
        <v>140</v>
      </c>
      <c r="E108" s="50" t="s">
        <v>225</v>
      </c>
      <c r="F108" s="51">
        <v>410</v>
      </c>
      <c r="G108" s="54">
        <v>4128200</v>
      </c>
      <c r="H108" s="44">
        <v>4128200</v>
      </c>
      <c r="I108" s="44"/>
    </row>
    <row r="109" spans="1:11">
      <c r="A109" s="45" t="s">
        <v>226</v>
      </c>
      <c r="B109" s="46" t="s">
        <v>212</v>
      </c>
      <c r="C109" s="47" t="s">
        <v>214</v>
      </c>
      <c r="D109" s="46" t="s">
        <v>147</v>
      </c>
      <c r="E109" s="46" t="s">
        <v>9</v>
      </c>
      <c r="F109" s="48"/>
      <c r="G109" s="49">
        <v>52167647.696313597</v>
      </c>
      <c r="H109" s="49">
        <v>50142565.004000001</v>
      </c>
      <c r="I109" s="49">
        <v>43933565.004000001</v>
      </c>
    </row>
    <row r="110" spans="1:11" ht="26.4">
      <c r="A110" s="52" t="s">
        <v>144</v>
      </c>
      <c r="B110" s="46"/>
      <c r="C110" s="53" t="s">
        <v>214</v>
      </c>
      <c r="D110" s="50" t="s">
        <v>147</v>
      </c>
      <c r="E110" s="50" t="s">
        <v>227</v>
      </c>
      <c r="F110" s="51">
        <v>110</v>
      </c>
      <c r="G110" s="49">
        <v>48216361.692313597</v>
      </c>
      <c r="H110" s="49">
        <v>47191279</v>
      </c>
      <c r="I110" s="49">
        <v>40982279</v>
      </c>
    </row>
    <row r="111" spans="1:11" ht="26.4">
      <c r="A111" s="52" t="s">
        <v>145</v>
      </c>
      <c r="B111" s="46"/>
      <c r="C111" s="53" t="s">
        <v>214</v>
      </c>
      <c r="D111" s="50" t="s">
        <v>147</v>
      </c>
      <c r="E111" s="50" t="s">
        <v>227</v>
      </c>
      <c r="F111" s="51">
        <v>240</v>
      </c>
      <c r="G111" s="49">
        <v>2734263.6199999996</v>
      </c>
      <c r="H111" s="49">
        <v>2734263.6199999996</v>
      </c>
      <c r="I111" s="49">
        <v>2734263.6199999996</v>
      </c>
    </row>
    <row r="112" spans="1:11" ht="26.4">
      <c r="A112" s="52" t="s">
        <v>154</v>
      </c>
      <c r="B112" s="46"/>
      <c r="C112" s="53" t="s">
        <v>214</v>
      </c>
      <c r="D112" s="50" t="s">
        <v>147</v>
      </c>
      <c r="E112" s="50" t="s">
        <v>227</v>
      </c>
      <c r="F112" s="51">
        <v>850</v>
      </c>
      <c r="G112" s="54">
        <v>217022.38400000002</v>
      </c>
      <c r="H112" s="49">
        <v>217022.38400000002</v>
      </c>
      <c r="I112" s="49">
        <v>217022.38400000002</v>
      </c>
    </row>
    <row r="113" spans="1:9" ht="39.6">
      <c r="A113" s="52" t="s">
        <v>209</v>
      </c>
      <c r="B113" s="46" t="s">
        <v>135</v>
      </c>
      <c r="C113" s="53" t="s">
        <v>214</v>
      </c>
      <c r="D113" s="50" t="s">
        <v>147</v>
      </c>
      <c r="E113" s="50" t="s">
        <v>227</v>
      </c>
      <c r="F113" s="51">
        <v>410</v>
      </c>
      <c r="G113" s="54">
        <v>1000000</v>
      </c>
      <c r="H113" s="44">
        <v>0</v>
      </c>
      <c r="I113" s="44">
        <v>0</v>
      </c>
    </row>
    <row r="114" spans="1:9">
      <c r="A114" s="45" t="s">
        <v>228</v>
      </c>
      <c r="B114" s="50" t="s">
        <v>135</v>
      </c>
      <c r="C114" s="47" t="s">
        <v>214</v>
      </c>
      <c r="D114" s="46" t="s">
        <v>214</v>
      </c>
      <c r="E114" s="56" t="s">
        <v>9</v>
      </c>
      <c r="F114" s="51"/>
      <c r="G114" s="49">
        <v>140000</v>
      </c>
      <c r="H114" s="49">
        <v>140000</v>
      </c>
      <c r="I114" s="49">
        <v>140000</v>
      </c>
    </row>
    <row r="115" spans="1:9">
      <c r="A115" s="45" t="s">
        <v>229</v>
      </c>
      <c r="B115" s="50" t="s">
        <v>135</v>
      </c>
      <c r="C115" s="47" t="s">
        <v>214</v>
      </c>
      <c r="D115" s="46" t="s">
        <v>214</v>
      </c>
      <c r="E115" s="46" t="s">
        <v>230</v>
      </c>
      <c r="F115" s="48"/>
      <c r="G115" s="49">
        <v>140000</v>
      </c>
      <c r="H115" s="49">
        <v>140000</v>
      </c>
      <c r="I115" s="49">
        <v>140000</v>
      </c>
    </row>
    <row r="116" spans="1:9" ht="26.4">
      <c r="A116" s="52" t="s">
        <v>145</v>
      </c>
      <c r="B116" s="50"/>
      <c r="C116" s="53" t="s">
        <v>214</v>
      </c>
      <c r="D116" s="50" t="s">
        <v>214</v>
      </c>
      <c r="E116" s="50" t="s">
        <v>230</v>
      </c>
      <c r="F116" s="51">
        <v>240</v>
      </c>
      <c r="G116" s="54">
        <v>140000</v>
      </c>
      <c r="H116" s="44">
        <v>140000</v>
      </c>
      <c r="I116" s="44">
        <v>140000</v>
      </c>
    </row>
    <row r="117" spans="1:9">
      <c r="A117" s="45" t="s">
        <v>231</v>
      </c>
      <c r="B117" s="50" t="s">
        <v>212</v>
      </c>
      <c r="C117" s="47" t="s">
        <v>214</v>
      </c>
      <c r="D117" s="46" t="s">
        <v>191</v>
      </c>
      <c r="E117" s="46" t="s">
        <v>9</v>
      </c>
      <c r="F117" s="48"/>
      <c r="G117" s="49">
        <v>8415746.6852039993</v>
      </c>
      <c r="H117" s="49">
        <v>8415746.6852039993</v>
      </c>
      <c r="I117" s="49">
        <v>8415746.6852039993</v>
      </c>
    </row>
    <row r="118" spans="1:9">
      <c r="A118" s="42" t="s">
        <v>232</v>
      </c>
      <c r="B118" s="50" t="s">
        <v>212</v>
      </c>
      <c r="C118" s="47" t="s">
        <v>214</v>
      </c>
      <c r="D118" s="46" t="s">
        <v>191</v>
      </c>
      <c r="E118" s="46" t="s">
        <v>153</v>
      </c>
      <c r="F118" s="47" t="s">
        <v>143</v>
      </c>
      <c r="G118" s="49">
        <v>2542394.9043439999</v>
      </c>
      <c r="H118" s="49">
        <v>2542394.9043439999</v>
      </c>
      <c r="I118" s="49">
        <v>2542394.9043439999</v>
      </c>
    </row>
    <row r="119" spans="1:9" ht="26.4">
      <c r="A119" s="52" t="s">
        <v>144</v>
      </c>
      <c r="B119" s="50"/>
      <c r="C119" s="53" t="s">
        <v>214</v>
      </c>
      <c r="D119" s="50" t="s">
        <v>191</v>
      </c>
      <c r="E119" s="50" t="s">
        <v>153</v>
      </c>
      <c r="F119" s="51">
        <v>120</v>
      </c>
      <c r="G119" s="54">
        <v>1798710.6251614999</v>
      </c>
      <c r="H119" s="44">
        <v>1798710.6251614999</v>
      </c>
      <c r="I119" s="44">
        <v>1798710.6251614999</v>
      </c>
    </row>
    <row r="120" spans="1:9" ht="26.4">
      <c r="A120" s="52" t="s">
        <v>145</v>
      </c>
      <c r="B120" s="50"/>
      <c r="C120" s="53" t="s">
        <v>214</v>
      </c>
      <c r="D120" s="50" t="s">
        <v>191</v>
      </c>
      <c r="E120" s="50" t="s">
        <v>153</v>
      </c>
      <c r="F120" s="51">
        <v>240</v>
      </c>
      <c r="G120" s="54">
        <v>700593.1571825</v>
      </c>
      <c r="H120" s="44">
        <v>700593.1571825</v>
      </c>
      <c r="I120" s="44">
        <v>700593.1571825</v>
      </c>
    </row>
    <row r="121" spans="1:9" ht="26.4">
      <c r="A121" s="52" t="s">
        <v>154</v>
      </c>
      <c r="B121" s="50"/>
      <c r="C121" s="53" t="s">
        <v>214</v>
      </c>
      <c r="D121" s="50" t="s">
        <v>191</v>
      </c>
      <c r="E121" s="50" t="s">
        <v>153</v>
      </c>
      <c r="F121" s="51">
        <v>850</v>
      </c>
      <c r="G121" s="54">
        <v>43091.122000000003</v>
      </c>
      <c r="H121" s="44">
        <v>43091.122000000003</v>
      </c>
      <c r="I121" s="44">
        <v>43091.122000000003</v>
      </c>
    </row>
    <row r="122" spans="1:9">
      <c r="A122" s="45" t="s">
        <v>233</v>
      </c>
      <c r="B122" s="46" t="s">
        <v>212</v>
      </c>
      <c r="C122" s="47" t="s">
        <v>214</v>
      </c>
      <c r="D122" s="46" t="s">
        <v>191</v>
      </c>
      <c r="E122" s="46" t="s">
        <v>234</v>
      </c>
      <c r="F122" s="48"/>
      <c r="G122" s="49">
        <v>0</v>
      </c>
      <c r="H122" s="49">
        <v>0</v>
      </c>
      <c r="I122" s="49">
        <v>0</v>
      </c>
    </row>
    <row r="123" spans="1:9" ht="26.4">
      <c r="A123" s="52" t="s">
        <v>144</v>
      </c>
      <c r="B123" s="50" t="s">
        <v>9</v>
      </c>
      <c r="C123" s="53" t="s">
        <v>214</v>
      </c>
      <c r="D123" s="50" t="s">
        <v>191</v>
      </c>
      <c r="E123" s="50" t="s">
        <v>234</v>
      </c>
      <c r="F123" s="51">
        <v>110</v>
      </c>
      <c r="G123" s="54">
        <v>0</v>
      </c>
      <c r="H123" s="44">
        <v>0</v>
      </c>
      <c r="I123" s="44">
        <v>0</v>
      </c>
    </row>
    <row r="124" spans="1:9" ht="26.4">
      <c r="A124" s="52" t="s">
        <v>145</v>
      </c>
      <c r="B124" s="50"/>
      <c r="C124" s="53" t="s">
        <v>214</v>
      </c>
      <c r="D124" s="50" t="s">
        <v>191</v>
      </c>
      <c r="E124" s="50" t="s">
        <v>234</v>
      </c>
      <c r="F124" s="51">
        <v>240</v>
      </c>
      <c r="G124" s="54">
        <v>0</v>
      </c>
      <c r="H124" s="44">
        <v>0</v>
      </c>
      <c r="I124" s="44">
        <v>0</v>
      </c>
    </row>
    <row r="125" spans="1:9" ht="26.4">
      <c r="A125" s="52" t="s">
        <v>154</v>
      </c>
      <c r="B125" s="50"/>
      <c r="C125" s="53" t="s">
        <v>214</v>
      </c>
      <c r="D125" s="50" t="s">
        <v>191</v>
      </c>
      <c r="E125" s="50" t="s">
        <v>234</v>
      </c>
      <c r="F125" s="51">
        <v>850</v>
      </c>
      <c r="G125" s="54">
        <v>0</v>
      </c>
      <c r="H125" s="44">
        <v>0</v>
      </c>
      <c r="I125" s="44">
        <v>0</v>
      </c>
    </row>
    <row r="126" spans="1:9" ht="26.4">
      <c r="A126" s="57" t="s">
        <v>235</v>
      </c>
      <c r="B126" s="50" t="s">
        <v>212</v>
      </c>
      <c r="C126" s="47" t="s">
        <v>214</v>
      </c>
      <c r="D126" s="46" t="s">
        <v>191</v>
      </c>
      <c r="E126" s="46" t="s">
        <v>234</v>
      </c>
      <c r="F126" s="53" t="s">
        <v>143</v>
      </c>
      <c r="G126" s="49">
        <v>5873351.7808600003</v>
      </c>
      <c r="H126" s="49">
        <v>5873351.7808600003</v>
      </c>
      <c r="I126" s="49">
        <v>5873351.7808600003</v>
      </c>
    </row>
    <row r="127" spans="1:9" ht="26.4">
      <c r="A127" s="52" t="s">
        <v>144</v>
      </c>
      <c r="B127" s="50" t="s">
        <v>9</v>
      </c>
      <c r="C127" s="53" t="s">
        <v>214</v>
      </c>
      <c r="D127" s="50" t="s">
        <v>191</v>
      </c>
      <c r="E127" s="50" t="s">
        <v>234</v>
      </c>
      <c r="F127" s="51">
        <v>110</v>
      </c>
      <c r="G127" s="54">
        <v>4879623.7808600003</v>
      </c>
      <c r="H127" s="44">
        <v>4879623.7808600003</v>
      </c>
      <c r="I127" s="44">
        <v>4879623.7808600003</v>
      </c>
    </row>
    <row r="128" spans="1:9" ht="26.4">
      <c r="A128" s="52" t="s">
        <v>145</v>
      </c>
      <c r="B128" s="50"/>
      <c r="C128" s="53" t="s">
        <v>214</v>
      </c>
      <c r="D128" s="50" t="s">
        <v>191</v>
      </c>
      <c r="E128" s="50" t="s">
        <v>234</v>
      </c>
      <c r="F128" s="51">
        <v>240</v>
      </c>
      <c r="G128" s="54">
        <v>993200</v>
      </c>
      <c r="H128" s="44">
        <v>993200</v>
      </c>
      <c r="I128" s="44">
        <v>993200</v>
      </c>
    </row>
    <row r="129" spans="1:13" ht="26.4">
      <c r="A129" s="52" t="s">
        <v>154</v>
      </c>
      <c r="B129" s="50"/>
      <c r="C129" s="53" t="s">
        <v>214</v>
      </c>
      <c r="D129" s="50" t="s">
        <v>191</v>
      </c>
      <c r="E129" s="50" t="s">
        <v>234</v>
      </c>
      <c r="F129" s="51">
        <v>850</v>
      </c>
      <c r="G129" s="54">
        <v>528.00000000000011</v>
      </c>
      <c r="H129" s="44">
        <v>528.00000000000011</v>
      </c>
      <c r="I129" s="44">
        <v>528.00000000000011</v>
      </c>
    </row>
    <row r="130" spans="1:13" ht="26.4">
      <c r="A130" s="58" t="s">
        <v>236</v>
      </c>
      <c r="B130" s="46" t="s">
        <v>237</v>
      </c>
      <c r="C130" s="53"/>
      <c r="D130" s="50"/>
      <c r="E130" s="46" t="s">
        <v>238</v>
      </c>
      <c r="F130" s="51"/>
      <c r="G130" s="54"/>
      <c r="H130" s="44"/>
      <c r="I130" s="44"/>
    </row>
    <row r="131" spans="1:13">
      <c r="A131" s="59" t="s">
        <v>239</v>
      </c>
      <c r="B131" s="46" t="s">
        <v>237</v>
      </c>
      <c r="C131" s="47" t="s">
        <v>240</v>
      </c>
      <c r="D131" s="46" t="s">
        <v>138</v>
      </c>
      <c r="E131" s="46" t="s">
        <v>238</v>
      </c>
      <c r="F131" s="48"/>
      <c r="G131" s="49">
        <v>22425313.23804</v>
      </c>
      <c r="H131" s="49">
        <v>22425313.23804</v>
      </c>
      <c r="I131" s="49">
        <v>22425313.23804</v>
      </c>
    </row>
    <row r="132" spans="1:13">
      <c r="A132" s="59" t="s">
        <v>241</v>
      </c>
      <c r="B132" s="46" t="s">
        <v>237</v>
      </c>
      <c r="C132" s="47" t="s">
        <v>240</v>
      </c>
      <c r="D132" s="46" t="s">
        <v>137</v>
      </c>
      <c r="E132" s="46" t="s">
        <v>238</v>
      </c>
      <c r="F132" s="48"/>
      <c r="G132" s="49">
        <v>22425313.23804</v>
      </c>
      <c r="H132" s="49">
        <v>22425313.23804</v>
      </c>
      <c r="I132" s="49">
        <v>22425313.23804</v>
      </c>
    </row>
    <row r="133" spans="1:13">
      <c r="A133" s="59" t="s">
        <v>242</v>
      </c>
      <c r="B133" s="46" t="s">
        <v>237</v>
      </c>
      <c r="C133" s="47" t="s">
        <v>240</v>
      </c>
      <c r="D133" s="46" t="s">
        <v>137</v>
      </c>
      <c r="E133" s="46" t="s">
        <v>243</v>
      </c>
      <c r="F133" s="53" t="s">
        <v>143</v>
      </c>
      <c r="G133" s="49">
        <v>11593395.285999998</v>
      </c>
      <c r="H133" s="49">
        <v>11593395.285999998</v>
      </c>
      <c r="I133" s="49">
        <v>11593395.285999998</v>
      </c>
    </row>
    <row r="134" spans="1:13" ht="26.4">
      <c r="A134" s="52" t="s">
        <v>144</v>
      </c>
      <c r="B134" s="50" t="s">
        <v>237</v>
      </c>
      <c r="C134" s="53" t="s">
        <v>240</v>
      </c>
      <c r="D134" s="50" t="s">
        <v>137</v>
      </c>
      <c r="E134" s="50" t="s">
        <v>243</v>
      </c>
      <c r="F134" s="51">
        <v>110</v>
      </c>
      <c r="G134" s="54">
        <v>9527228.0759999994</v>
      </c>
      <c r="H134" s="44">
        <v>9527228.0759999994</v>
      </c>
      <c r="I134" s="44">
        <v>9527228.0759999994</v>
      </c>
      <c r="M134" s="32" t="s">
        <v>9</v>
      </c>
    </row>
    <row r="135" spans="1:13" ht="26.4">
      <c r="A135" s="52" t="s">
        <v>145</v>
      </c>
      <c r="B135" s="50"/>
      <c r="C135" s="53" t="s">
        <v>240</v>
      </c>
      <c r="D135" s="50" t="s">
        <v>137</v>
      </c>
      <c r="E135" s="50" t="s">
        <v>243</v>
      </c>
      <c r="F135" s="51">
        <v>240</v>
      </c>
      <c r="G135" s="54">
        <v>2023909.639999999</v>
      </c>
      <c r="H135" s="44">
        <v>2023909.639999999</v>
      </c>
      <c r="I135" s="44">
        <v>2023909.639999999</v>
      </c>
    </row>
    <row r="136" spans="1:13" ht="39.6">
      <c r="A136" s="52" t="s">
        <v>209</v>
      </c>
      <c r="B136" s="50"/>
      <c r="C136" s="53" t="s">
        <v>240</v>
      </c>
      <c r="D136" s="50" t="s">
        <v>137</v>
      </c>
      <c r="E136" s="50" t="s">
        <v>243</v>
      </c>
      <c r="F136" s="51">
        <v>410</v>
      </c>
      <c r="G136" s="54">
        <v>0</v>
      </c>
      <c r="H136" s="44">
        <v>0</v>
      </c>
      <c r="I136" s="44">
        <v>0</v>
      </c>
    </row>
    <row r="137" spans="1:13" ht="26.4">
      <c r="A137" s="52" t="s">
        <v>154</v>
      </c>
      <c r="B137" s="50"/>
      <c r="C137" s="53" t="s">
        <v>240</v>
      </c>
      <c r="D137" s="50" t="s">
        <v>137</v>
      </c>
      <c r="E137" s="50" t="s">
        <v>243</v>
      </c>
      <c r="F137" s="51">
        <v>850</v>
      </c>
      <c r="G137" s="54">
        <v>42257.570000000007</v>
      </c>
      <c r="H137" s="44">
        <v>42257.570000000007</v>
      </c>
      <c r="I137" s="44">
        <v>42257.570000000007</v>
      </c>
    </row>
    <row r="138" spans="1:13" ht="26.4">
      <c r="A138" s="60" t="s">
        <v>244</v>
      </c>
      <c r="B138" s="46" t="s">
        <v>237</v>
      </c>
      <c r="C138" s="47" t="s">
        <v>240</v>
      </c>
      <c r="D138" s="46" t="s">
        <v>137</v>
      </c>
      <c r="E138" s="46" t="s">
        <v>245</v>
      </c>
      <c r="F138" s="48"/>
      <c r="G138" s="49">
        <v>10831917.95204</v>
      </c>
      <c r="H138" s="49">
        <v>10831917.95204</v>
      </c>
      <c r="I138" s="49">
        <v>10831917.95204</v>
      </c>
    </row>
    <row r="139" spans="1:13" ht="26.4">
      <c r="A139" s="52" t="s">
        <v>144</v>
      </c>
      <c r="B139" s="50" t="s">
        <v>9</v>
      </c>
      <c r="C139" s="53" t="s">
        <v>240</v>
      </c>
      <c r="D139" s="50" t="s">
        <v>137</v>
      </c>
      <c r="E139" s="50" t="s">
        <v>245</v>
      </c>
      <c r="F139" s="51">
        <v>110</v>
      </c>
      <c r="G139" s="54">
        <v>9576293.5350400005</v>
      </c>
      <c r="H139" s="44">
        <v>9576293.5350400005</v>
      </c>
      <c r="I139" s="44">
        <v>9576293.5350400005</v>
      </c>
    </row>
    <row r="140" spans="1:13" ht="26.4">
      <c r="A140" s="52" t="s">
        <v>145</v>
      </c>
      <c r="B140" s="50" t="s">
        <v>9</v>
      </c>
      <c r="C140" s="53" t="s">
        <v>240</v>
      </c>
      <c r="D140" s="50" t="s">
        <v>137</v>
      </c>
      <c r="E140" s="50" t="s">
        <v>245</v>
      </c>
      <c r="F140" s="51">
        <v>240</v>
      </c>
      <c r="G140" s="54">
        <v>1235333.9049999993</v>
      </c>
      <c r="H140" s="44">
        <v>1235333.9049999993</v>
      </c>
      <c r="I140" s="44">
        <v>1235333.9049999993</v>
      </c>
    </row>
    <row r="141" spans="1:13" ht="26.4">
      <c r="A141" s="52" t="s">
        <v>154</v>
      </c>
      <c r="B141" s="50" t="s">
        <v>9</v>
      </c>
      <c r="C141" s="53" t="s">
        <v>240</v>
      </c>
      <c r="D141" s="50" t="s">
        <v>137</v>
      </c>
      <c r="E141" s="50" t="s">
        <v>245</v>
      </c>
      <c r="F141" s="51">
        <v>850</v>
      </c>
      <c r="G141" s="54">
        <v>20290.512000000002</v>
      </c>
      <c r="H141" s="44">
        <v>20290.512000000002</v>
      </c>
      <c r="I141" s="44">
        <v>20290.512000000002</v>
      </c>
    </row>
    <row r="142" spans="1:13">
      <c r="A142" s="45" t="s">
        <v>246</v>
      </c>
      <c r="B142" s="46" t="s">
        <v>143</v>
      </c>
      <c r="C142" s="47" t="s">
        <v>247</v>
      </c>
      <c r="D142" s="46" t="s">
        <v>138</v>
      </c>
      <c r="E142" s="46" t="s">
        <v>248</v>
      </c>
      <c r="F142" s="48"/>
      <c r="G142" s="49">
        <v>7287747.6047360003</v>
      </c>
      <c r="H142" s="49">
        <v>7290557.6047360003</v>
      </c>
      <c r="I142" s="49">
        <v>7290557.6047360003</v>
      </c>
    </row>
    <row r="143" spans="1:13">
      <c r="A143" s="45" t="s">
        <v>249</v>
      </c>
      <c r="B143" s="46" t="s">
        <v>135</v>
      </c>
      <c r="C143" s="47" t="s">
        <v>247</v>
      </c>
      <c r="D143" s="46" t="s">
        <v>137</v>
      </c>
      <c r="E143" s="46" t="s">
        <v>248</v>
      </c>
      <c r="F143" s="48"/>
      <c r="G143" s="49">
        <v>1600000</v>
      </c>
      <c r="H143" s="49">
        <v>1600000</v>
      </c>
      <c r="I143" s="49">
        <v>1600000</v>
      </c>
    </row>
    <row r="144" spans="1:13">
      <c r="A144" s="45" t="s">
        <v>250</v>
      </c>
      <c r="B144" s="50" t="s">
        <v>135</v>
      </c>
      <c r="C144" s="53" t="s">
        <v>247</v>
      </c>
      <c r="D144" s="50" t="s">
        <v>137</v>
      </c>
      <c r="E144" s="50" t="s">
        <v>251</v>
      </c>
      <c r="F144" s="51"/>
      <c r="G144" s="49">
        <v>1600000</v>
      </c>
      <c r="H144" s="49">
        <v>1600000</v>
      </c>
      <c r="I144" s="49">
        <v>1600000</v>
      </c>
    </row>
    <row r="145" spans="1:13">
      <c r="A145" s="52" t="s">
        <v>252</v>
      </c>
      <c r="B145" s="50" t="s">
        <v>9</v>
      </c>
      <c r="C145" s="53" t="s">
        <v>247</v>
      </c>
      <c r="D145" s="50" t="s">
        <v>137</v>
      </c>
      <c r="E145" s="50" t="s">
        <v>251</v>
      </c>
      <c r="F145" s="51">
        <v>300</v>
      </c>
      <c r="G145" s="54">
        <v>1600000</v>
      </c>
      <c r="H145" s="44">
        <v>1600000</v>
      </c>
      <c r="I145" s="44">
        <v>1600000</v>
      </c>
    </row>
    <row r="146" spans="1:13">
      <c r="A146" s="45" t="s">
        <v>253</v>
      </c>
      <c r="B146" s="46"/>
      <c r="C146" s="47" t="s">
        <v>247</v>
      </c>
      <c r="D146" s="46" t="s">
        <v>147</v>
      </c>
      <c r="E146" s="46"/>
      <c r="F146" s="51"/>
      <c r="G146" s="49">
        <v>36000</v>
      </c>
      <c r="H146" s="49">
        <v>36000</v>
      </c>
      <c r="I146" s="49">
        <v>36000</v>
      </c>
    </row>
    <row r="147" spans="1:13" ht="26.4">
      <c r="A147" s="45" t="s">
        <v>254</v>
      </c>
      <c r="B147" s="46" t="s">
        <v>135</v>
      </c>
      <c r="C147" s="47" t="s">
        <v>247</v>
      </c>
      <c r="D147" s="46" t="s">
        <v>147</v>
      </c>
      <c r="E147" s="46" t="s">
        <v>248</v>
      </c>
      <c r="F147" s="47" t="s">
        <v>143</v>
      </c>
      <c r="G147" s="49">
        <v>36000</v>
      </c>
      <c r="H147" s="49">
        <v>36000</v>
      </c>
      <c r="I147" s="49">
        <v>36000</v>
      </c>
    </row>
    <row r="148" spans="1:13">
      <c r="A148" s="52" t="s">
        <v>255</v>
      </c>
      <c r="B148" s="50" t="s">
        <v>9</v>
      </c>
      <c r="C148" s="53" t="s">
        <v>247</v>
      </c>
      <c r="D148" s="50" t="s">
        <v>147</v>
      </c>
      <c r="E148" s="50" t="s">
        <v>256</v>
      </c>
      <c r="F148" s="51">
        <v>300</v>
      </c>
      <c r="G148" s="54">
        <v>36000</v>
      </c>
      <c r="H148" s="44">
        <v>36000</v>
      </c>
      <c r="I148" s="44">
        <v>36000</v>
      </c>
      <c r="K148" s="32" t="s">
        <v>9</v>
      </c>
    </row>
    <row r="149" spans="1:13">
      <c r="A149" s="52" t="s">
        <v>257</v>
      </c>
      <c r="B149" s="50"/>
      <c r="C149" s="53" t="s">
        <v>247</v>
      </c>
      <c r="D149" s="50" t="s">
        <v>147</v>
      </c>
      <c r="E149" s="50"/>
      <c r="F149" s="51">
        <v>530</v>
      </c>
      <c r="G149" s="54">
        <v>0</v>
      </c>
      <c r="H149" s="44">
        <v>0</v>
      </c>
      <c r="I149" s="44">
        <v>0</v>
      </c>
    </row>
    <row r="150" spans="1:13">
      <c r="A150" s="61" t="s">
        <v>258</v>
      </c>
      <c r="B150" s="50"/>
      <c r="C150" s="47" t="s">
        <v>247</v>
      </c>
      <c r="D150" s="46" t="s">
        <v>151</v>
      </c>
      <c r="E150" s="46" t="s">
        <v>259</v>
      </c>
      <c r="F150" s="48">
        <v>530</v>
      </c>
      <c r="G150" s="49">
        <v>4937748</v>
      </c>
      <c r="H150" s="44">
        <v>4940558</v>
      </c>
      <c r="I150" s="44">
        <v>4940558</v>
      </c>
    </row>
    <row r="151" spans="1:13">
      <c r="A151" s="52" t="s">
        <v>94</v>
      </c>
      <c r="B151" s="50"/>
      <c r="C151" s="47"/>
      <c r="D151" s="46"/>
      <c r="E151" s="46"/>
      <c r="F151" s="48"/>
      <c r="G151" s="49"/>
      <c r="H151" s="44"/>
      <c r="I151" s="44"/>
    </row>
    <row r="152" spans="1:13">
      <c r="A152" s="52" t="s">
        <v>260</v>
      </c>
      <c r="B152" s="50"/>
      <c r="C152" s="47"/>
      <c r="D152" s="46"/>
      <c r="E152" s="46"/>
      <c r="F152" s="48"/>
      <c r="G152" s="49">
        <v>70380</v>
      </c>
      <c r="H152" s="44">
        <v>73190</v>
      </c>
      <c r="I152" s="44">
        <v>73190</v>
      </c>
    </row>
    <row r="153" spans="1:13">
      <c r="A153" s="52" t="s">
        <v>261</v>
      </c>
      <c r="B153" s="50"/>
      <c r="C153" s="47"/>
      <c r="D153" s="46"/>
      <c r="E153" s="46"/>
      <c r="F153" s="48"/>
      <c r="G153" s="49">
        <v>2359368</v>
      </c>
      <c r="H153" s="44">
        <v>2359368</v>
      </c>
      <c r="I153" s="44">
        <v>2359368</v>
      </c>
    </row>
    <row r="154" spans="1:13">
      <c r="A154" s="52" t="s">
        <v>262</v>
      </c>
      <c r="B154" s="50"/>
      <c r="C154" s="47"/>
      <c r="D154" s="46"/>
      <c r="E154" s="46"/>
      <c r="F154" s="48"/>
      <c r="G154" s="49">
        <v>2508000</v>
      </c>
      <c r="H154" s="44">
        <v>2508000</v>
      </c>
      <c r="I154" s="44">
        <v>2508000</v>
      </c>
    </row>
    <row r="155" spans="1:13" ht="26.4">
      <c r="A155" s="45" t="s">
        <v>263</v>
      </c>
      <c r="B155" s="50" t="s">
        <v>212</v>
      </c>
      <c r="C155" s="47" t="s">
        <v>247</v>
      </c>
      <c r="D155" s="46" t="s">
        <v>165</v>
      </c>
      <c r="E155" s="46" t="s">
        <v>264</v>
      </c>
      <c r="F155" s="47" t="s">
        <v>143</v>
      </c>
      <c r="G155" s="49">
        <v>713999.60473600007</v>
      </c>
      <c r="H155" s="44">
        <v>713999.60473600007</v>
      </c>
      <c r="I155" s="44">
        <v>713999.60473600007</v>
      </c>
    </row>
    <row r="156" spans="1:13" ht="26.4">
      <c r="A156" s="52" t="s">
        <v>144</v>
      </c>
      <c r="B156" s="50"/>
      <c r="C156" s="53" t="s">
        <v>247</v>
      </c>
      <c r="D156" s="50" t="s">
        <v>165</v>
      </c>
      <c r="E156" s="50" t="s">
        <v>264</v>
      </c>
      <c r="F156" s="51">
        <v>120</v>
      </c>
      <c r="G156" s="54">
        <v>565853.77695600002</v>
      </c>
      <c r="H156" s="44">
        <v>565853.77695600002</v>
      </c>
      <c r="I156" s="44">
        <v>565853.77695600002</v>
      </c>
    </row>
    <row r="157" spans="1:13" ht="26.4">
      <c r="A157" s="52" t="s">
        <v>145</v>
      </c>
      <c r="B157" s="50"/>
      <c r="C157" s="53" t="s">
        <v>247</v>
      </c>
      <c r="D157" s="50" t="s">
        <v>165</v>
      </c>
      <c r="E157" s="50" t="s">
        <v>264</v>
      </c>
      <c r="F157" s="51">
        <v>240</v>
      </c>
      <c r="G157" s="54">
        <v>148145.82778000005</v>
      </c>
      <c r="H157" s="44">
        <v>148145.82778000005</v>
      </c>
      <c r="I157" s="44">
        <v>148145.82778000005</v>
      </c>
    </row>
    <row r="158" spans="1:13">
      <c r="A158" s="45" t="s">
        <v>265</v>
      </c>
      <c r="B158" s="46" t="s">
        <v>135</v>
      </c>
      <c r="C158" s="47" t="s">
        <v>172</v>
      </c>
      <c r="D158" s="46" t="s">
        <v>138</v>
      </c>
      <c r="E158" s="46" t="s">
        <v>248</v>
      </c>
      <c r="F158" s="47" t="s">
        <v>143</v>
      </c>
      <c r="G158" s="49">
        <v>9593525.0735519994</v>
      </c>
      <c r="H158" s="49">
        <v>9043525.0735520013</v>
      </c>
      <c r="I158" s="49">
        <v>9043525.0735520013</v>
      </c>
    </row>
    <row r="159" spans="1:13">
      <c r="A159" s="52" t="s">
        <v>266</v>
      </c>
      <c r="B159" s="50" t="s">
        <v>9</v>
      </c>
      <c r="C159" s="53" t="s">
        <v>172</v>
      </c>
      <c r="D159" s="50" t="s">
        <v>137</v>
      </c>
      <c r="E159" s="50" t="s">
        <v>267</v>
      </c>
      <c r="F159" s="51" t="s">
        <v>9</v>
      </c>
      <c r="G159" s="49">
        <v>1500000</v>
      </c>
      <c r="H159" s="49">
        <v>1500000</v>
      </c>
      <c r="I159" s="49">
        <v>1500000</v>
      </c>
    </row>
    <row r="160" spans="1:13" ht="26.4">
      <c r="A160" s="52" t="s">
        <v>145</v>
      </c>
      <c r="B160" s="50" t="s">
        <v>9</v>
      </c>
      <c r="C160" s="53" t="s">
        <v>172</v>
      </c>
      <c r="D160" s="50" t="s">
        <v>137</v>
      </c>
      <c r="E160" s="50" t="s">
        <v>267</v>
      </c>
      <c r="F160" s="51">
        <v>300</v>
      </c>
      <c r="G160" s="54">
        <v>1500000</v>
      </c>
      <c r="H160" s="44">
        <v>1500000</v>
      </c>
      <c r="I160" s="44">
        <v>1500000</v>
      </c>
      <c r="M160" s="32" t="s">
        <v>9</v>
      </c>
    </row>
    <row r="161" spans="1:13">
      <c r="A161" s="42" t="s">
        <v>268</v>
      </c>
      <c r="B161" s="46" t="s">
        <v>269</v>
      </c>
      <c r="C161" s="53"/>
      <c r="D161" s="50"/>
      <c r="E161" s="50"/>
      <c r="F161" s="51"/>
      <c r="G161" s="54"/>
      <c r="H161" s="44"/>
      <c r="I161" s="44"/>
    </row>
    <row r="162" spans="1:13">
      <c r="A162" s="52" t="s">
        <v>268</v>
      </c>
      <c r="B162" s="46" t="s">
        <v>269</v>
      </c>
      <c r="C162" s="47" t="s">
        <v>172</v>
      </c>
      <c r="D162" s="46" t="s">
        <v>137</v>
      </c>
      <c r="E162" s="46" t="s">
        <v>270</v>
      </c>
      <c r="F162" s="47" t="s">
        <v>143</v>
      </c>
      <c r="G162" s="49">
        <v>6903915.7020000005</v>
      </c>
      <c r="H162" s="49">
        <v>6353915.7020000005</v>
      </c>
      <c r="I162" s="49">
        <v>6353915.7020000005</v>
      </c>
    </row>
    <row r="163" spans="1:13" ht="26.4">
      <c r="A163" s="52" t="s">
        <v>144</v>
      </c>
      <c r="B163" s="50"/>
      <c r="C163" s="53" t="s">
        <v>172</v>
      </c>
      <c r="D163" s="50" t="s">
        <v>137</v>
      </c>
      <c r="E163" s="50" t="s">
        <v>270</v>
      </c>
      <c r="F163" s="51">
        <v>110</v>
      </c>
      <c r="G163" s="54">
        <v>3473391.9939999999</v>
      </c>
      <c r="H163" s="44">
        <v>3473391.9939999999</v>
      </c>
      <c r="I163" s="44">
        <v>3473391.9939999999</v>
      </c>
    </row>
    <row r="164" spans="1:13" ht="26.4">
      <c r="A164" s="52" t="s">
        <v>145</v>
      </c>
      <c r="B164" s="50"/>
      <c r="C164" s="53" t="s">
        <v>172</v>
      </c>
      <c r="D164" s="50" t="s">
        <v>137</v>
      </c>
      <c r="E164" s="50" t="s">
        <v>270</v>
      </c>
      <c r="F164" s="51">
        <v>240</v>
      </c>
      <c r="G164" s="54">
        <v>1368277.6000000003</v>
      </c>
      <c r="H164" s="44">
        <v>1368277.6000000003</v>
      </c>
      <c r="I164" s="44">
        <v>1368277.6000000003</v>
      </c>
    </row>
    <row r="165" spans="1:13" ht="39.6">
      <c r="A165" s="52" t="s">
        <v>209</v>
      </c>
      <c r="B165" s="50"/>
      <c r="C165" s="53" t="s">
        <v>172</v>
      </c>
      <c r="D165" s="50" t="s">
        <v>137</v>
      </c>
      <c r="E165" s="50" t="s">
        <v>271</v>
      </c>
      <c r="F165" s="51">
        <v>410</v>
      </c>
      <c r="G165" s="54">
        <v>550000</v>
      </c>
      <c r="H165" s="54">
        <v>0</v>
      </c>
      <c r="I165" s="54">
        <v>0</v>
      </c>
    </row>
    <row r="166" spans="1:13" ht="26.4">
      <c r="A166" s="52" t="s">
        <v>154</v>
      </c>
      <c r="B166" s="50"/>
      <c r="C166" s="53" t="s">
        <v>172</v>
      </c>
      <c r="D166" s="50" t="s">
        <v>137</v>
      </c>
      <c r="E166" s="50" t="s">
        <v>270</v>
      </c>
      <c r="F166" s="51">
        <v>850</v>
      </c>
      <c r="G166" s="54">
        <v>1512246.1080000002</v>
      </c>
      <c r="H166" s="44">
        <v>1512246.1080000002</v>
      </c>
      <c r="I166" s="44">
        <v>1512246.1080000002</v>
      </c>
      <c r="L166" s="32" t="s">
        <v>9</v>
      </c>
    </row>
    <row r="167" spans="1:13">
      <c r="A167" s="45" t="s">
        <v>272</v>
      </c>
      <c r="B167" s="46" t="s">
        <v>135</v>
      </c>
      <c r="C167" s="47" t="s">
        <v>172</v>
      </c>
      <c r="D167" s="46" t="s">
        <v>162</v>
      </c>
      <c r="E167" s="46"/>
      <c r="F167" s="48"/>
      <c r="G167" s="49">
        <v>1189609.3715520001</v>
      </c>
      <c r="H167" s="49">
        <v>1189609.3715520001</v>
      </c>
      <c r="I167" s="49">
        <v>1189609.3715520001</v>
      </c>
    </row>
    <row r="168" spans="1:13">
      <c r="A168" s="45" t="s">
        <v>273</v>
      </c>
      <c r="B168" s="46" t="s">
        <v>135</v>
      </c>
      <c r="C168" s="47" t="s">
        <v>172</v>
      </c>
      <c r="D168" s="46" t="s">
        <v>162</v>
      </c>
      <c r="E168" s="46" t="s">
        <v>153</v>
      </c>
      <c r="F168" s="47" t="s">
        <v>143</v>
      </c>
      <c r="G168" s="49">
        <v>1189609.3715520001</v>
      </c>
      <c r="H168" s="49">
        <v>1189609.3715520001</v>
      </c>
      <c r="I168" s="49">
        <v>1189609.3715520001</v>
      </c>
    </row>
    <row r="169" spans="1:13" ht="26.4">
      <c r="A169" s="52" t="s">
        <v>144</v>
      </c>
      <c r="B169" s="50" t="s">
        <v>9</v>
      </c>
      <c r="C169" s="53" t="s">
        <v>172</v>
      </c>
      <c r="D169" s="50" t="s">
        <v>162</v>
      </c>
      <c r="E169" s="50" t="s">
        <v>153</v>
      </c>
      <c r="F169" s="51">
        <v>120</v>
      </c>
      <c r="G169" s="54">
        <v>1152150.376342</v>
      </c>
      <c r="H169" s="44">
        <v>1152150.376342</v>
      </c>
      <c r="I169" s="44">
        <v>1152150.376342</v>
      </c>
    </row>
    <row r="170" spans="1:13" ht="26.4">
      <c r="A170" s="52" t="s">
        <v>145</v>
      </c>
      <c r="B170" s="50" t="s">
        <v>9</v>
      </c>
      <c r="C170" s="53" t="s">
        <v>172</v>
      </c>
      <c r="D170" s="50" t="s">
        <v>162</v>
      </c>
      <c r="E170" s="50" t="s">
        <v>153</v>
      </c>
      <c r="F170" s="51">
        <v>240</v>
      </c>
      <c r="G170" s="54">
        <v>37458.995210000081</v>
      </c>
      <c r="H170" s="44">
        <v>37458.995210000081</v>
      </c>
      <c r="I170" s="44">
        <v>37458.995210000081</v>
      </c>
      <c r="K170" s="32" t="s">
        <v>9</v>
      </c>
    </row>
    <row r="171" spans="1:13">
      <c r="A171" s="45" t="s">
        <v>274</v>
      </c>
      <c r="B171" s="46"/>
      <c r="C171" s="47" t="s">
        <v>275</v>
      </c>
      <c r="D171" s="46" t="s">
        <v>138</v>
      </c>
      <c r="E171" s="46"/>
      <c r="F171" s="48"/>
      <c r="G171" s="49">
        <v>5897445.946564001</v>
      </c>
      <c r="H171" s="49">
        <v>5897445.946564001</v>
      </c>
      <c r="I171" s="49">
        <v>5897445.946564001</v>
      </c>
    </row>
    <row r="172" spans="1:13">
      <c r="A172" s="42" t="s">
        <v>276</v>
      </c>
      <c r="B172" s="46" t="s">
        <v>277</v>
      </c>
      <c r="C172" s="47"/>
      <c r="D172" s="46"/>
      <c r="E172" s="46"/>
      <c r="F172" s="48"/>
      <c r="G172" s="49"/>
      <c r="H172" s="44"/>
      <c r="I172" s="44"/>
    </row>
    <row r="173" spans="1:13">
      <c r="A173" s="45" t="s">
        <v>9</v>
      </c>
      <c r="B173" s="46" t="s">
        <v>277</v>
      </c>
      <c r="C173" s="47" t="s">
        <v>275</v>
      </c>
      <c r="D173" s="46" t="s">
        <v>137</v>
      </c>
      <c r="E173" s="46" t="s">
        <v>278</v>
      </c>
      <c r="F173" s="47" t="s">
        <v>143</v>
      </c>
      <c r="G173" s="49">
        <v>2205276.5905640004</v>
      </c>
      <c r="H173" s="49">
        <v>2205276.5905640004</v>
      </c>
      <c r="I173" s="49">
        <v>2205276.5905640004</v>
      </c>
    </row>
    <row r="174" spans="1:13" ht="26.4">
      <c r="A174" s="52" t="s">
        <v>144</v>
      </c>
      <c r="B174" s="50" t="s">
        <v>9</v>
      </c>
      <c r="C174" s="53" t="s">
        <v>275</v>
      </c>
      <c r="D174" s="50" t="s">
        <v>137</v>
      </c>
      <c r="E174" s="50" t="s">
        <v>278</v>
      </c>
      <c r="F174" s="51">
        <v>110</v>
      </c>
      <c r="G174" s="54">
        <v>1577015.7545640001</v>
      </c>
      <c r="H174" s="44">
        <v>1577015.7545640001</v>
      </c>
      <c r="I174" s="44">
        <v>1577015.7545640001</v>
      </c>
    </row>
    <row r="175" spans="1:13" ht="26.4">
      <c r="A175" s="52" t="s">
        <v>145</v>
      </c>
      <c r="B175" s="50"/>
      <c r="C175" s="53" t="s">
        <v>275</v>
      </c>
      <c r="D175" s="50" t="s">
        <v>137</v>
      </c>
      <c r="E175" s="50" t="s">
        <v>278</v>
      </c>
      <c r="F175" s="51">
        <v>240</v>
      </c>
      <c r="G175" s="54">
        <v>599110</v>
      </c>
      <c r="H175" s="44">
        <v>599110</v>
      </c>
      <c r="I175" s="44">
        <v>599110</v>
      </c>
    </row>
    <row r="176" spans="1:13" ht="26.4">
      <c r="A176" s="52" t="s">
        <v>154</v>
      </c>
      <c r="B176" s="50"/>
      <c r="C176" s="53" t="s">
        <v>275</v>
      </c>
      <c r="D176" s="50" t="s">
        <v>137</v>
      </c>
      <c r="E176" s="50" t="s">
        <v>278</v>
      </c>
      <c r="F176" s="51">
        <v>850</v>
      </c>
      <c r="G176" s="54">
        <v>29150.835999999999</v>
      </c>
      <c r="H176" s="44">
        <v>29150.835999999999</v>
      </c>
      <c r="I176" s="44">
        <v>29150.835999999999</v>
      </c>
      <c r="M176" s="32" t="s">
        <v>9</v>
      </c>
    </row>
    <row r="177" spans="1:12" ht="26.4">
      <c r="A177" s="42" t="s">
        <v>279</v>
      </c>
      <c r="B177" s="46" t="s">
        <v>280</v>
      </c>
      <c r="C177" s="53"/>
      <c r="D177" s="50"/>
      <c r="E177" s="50"/>
      <c r="F177" s="51"/>
      <c r="G177" s="54"/>
      <c r="H177" s="44"/>
      <c r="I177" s="44"/>
    </row>
    <row r="178" spans="1:12">
      <c r="A178" s="45" t="s">
        <v>9</v>
      </c>
      <c r="B178" s="46" t="s">
        <v>280</v>
      </c>
      <c r="C178" s="47" t="s">
        <v>275</v>
      </c>
      <c r="D178" s="46" t="s">
        <v>140</v>
      </c>
      <c r="E178" s="46" t="s">
        <v>281</v>
      </c>
      <c r="F178" s="47" t="s">
        <v>143</v>
      </c>
      <c r="G178" s="49">
        <v>3692169.3560000006</v>
      </c>
      <c r="H178" s="49">
        <v>3692169.3560000006</v>
      </c>
      <c r="I178" s="49">
        <v>3692169.3560000006</v>
      </c>
    </row>
    <row r="179" spans="1:12" ht="26.4">
      <c r="A179" s="52" t="s">
        <v>144</v>
      </c>
      <c r="B179" s="50" t="s">
        <v>9</v>
      </c>
      <c r="C179" s="53" t="s">
        <v>275</v>
      </c>
      <c r="D179" s="50" t="s">
        <v>140</v>
      </c>
      <c r="E179" s="50" t="s">
        <v>281</v>
      </c>
      <c r="F179" s="51">
        <v>110</v>
      </c>
      <c r="G179" s="54">
        <v>2888512.9960000003</v>
      </c>
      <c r="H179" s="44">
        <v>2888512.9960000003</v>
      </c>
      <c r="I179" s="44">
        <v>2888512.9960000003</v>
      </c>
    </row>
    <row r="180" spans="1:12" ht="26.4">
      <c r="A180" s="52" t="s">
        <v>145</v>
      </c>
      <c r="B180" s="50"/>
      <c r="C180" s="53" t="s">
        <v>275</v>
      </c>
      <c r="D180" s="50" t="s">
        <v>140</v>
      </c>
      <c r="E180" s="50" t="s">
        <v>281</v>
      </c>
      <c r="F180" s="51">
        <v>240</v>
      </c>
      <c r="G180" s="54">
        <v>789294.7000000003</v>
      </c>
      <c r="H180" s="44">
        <v>789294.7000000003</v>
      </c>
      <c r="I180" s="44">
        <v>789294.7000000003</v>
      </c>
    </row>
    <row r="181" spans="1:12" ht="26.4">
      <c r="A181" s="52" t="s">
        <v>154</v>
      </c>
      <c r="B181" s="50" t="s">
        <v>9</v>
      </c>
      <c r="C181" s="53" t="s">
        <v>275</v>
      </c>
      <c r="D181" s="50" t="s">
        <v>140</v>
      </c>
      <c r="E181" s="50" t="s">
        <v>281</v>
      </c>
      <c r="F181" s="51">
        <v>850</v>
      </c>
      <c r="G181" s="54">
        <v>14361.66</v>
      </c>
      <c r="H181" s="44">
        <v>14361.66</v>
      </c>
      <c r="I181" s="44">
        <v>14361.66</v>
      </c>
      <c r="L181" s="32" t="s">
        <v>9</v>
      </c>
    </row>
    <row r="182" spans="1:12">
      <c r="A182" s="45" t="s">
        <v>282</v>
      </c>
      <c r="B182" s="46" t="s">
        <v>135</v>
      </c>
      <c r="C182" s="47" t="s">
        <v>177</v>
      </c>
      <c r="D182" s="46" t="s">
        <v>137</v>
      </c>
      <c r="E182" s="46" t="s">
        <v>283</v>
      </c>
      <c r="F182" s="48">
        <v>730</v>
      </c>
      <c r="G182" s="49">
        <v>18200</v>
      </c>
      <c r="H182" s="49">
        <v>0</v>
      </c>
      <c r="I182" s="49">
        <v>0</v>
      </c>
    </row>
    <row r="183" spans="1:12">
      <c r="A183" s="45" t="s">
        <v>284</v>
      </c>
      <c r="B183" s="46" t="s">
        <v>167</v>
      </c>
      <c r="C183" s="47" t="s">
        <v>285</v>
      </c>
      <c r="D183" s="46" t="s">
        <v>138</v>
      </c>
      <c r="E183" s="46" t="s">
        <v>216</v>
      </c>
      <c r="F183" s="48"/>
      <c r="G183" s="49">
        <v>102567426.71104002</v>
      </c>
      <c r="H183" s="49">
        <v>76287526.71103999</v>
      </c>
      <c r="I183" s="49">
        <v>72992526.71103999</v>
      </c>
    </row>
    <row r="184" spans="1:12" ht="26.4">
      <c r="A184" s="45" t="s">
        <v>286</v>
      </c>
      <c r="B184" s="50" t="s">
        <v>9</v>
      </c>
      <c r="C184" s="47" t="s">
        <v>285</v>
      </c>
      <c r="D184" s="46" t="s">
        <v>137</v>
      </c>
      <c r="E184" s="46" t="s">
        <v>287</v>
      </c>
      <c r="F184" s="48">
        <v>511</v>
      </c>
      <c r="G184" s="49">
        <v>89177900.000000015</v>
      </c>
      <c r="H184" s="44">
        <v>65898000</v>
      </c>
      <c r="I184" s="44">
        <v>62603000</v>
      </c>
    </row>
    <row r="185" spans="1:12" ht="26.4">
      <c r="A185" s="45" t="s">
        <v>288</v>
      </c>
      <c r="B185" s="50"/>
      <c r="C185" s="47" t="s">
        <v>285</v>
      </c>
      <c r="D185" s="46" t="s">
        <v>140</v>
      </c>
      <c r="E185" s="46" t="s">
        <v>289</v>
      </c>
      <c r="F185" s="48">
        <v>512</v>
      </c>
      <c r="G185" s="49">
        <v>0</v>
      </c>
      <c r="H185" s="44"/>
      <c r="I185" s="44"/>
    </row>
    <row r="186" spans="1:12">
      <c r="A186" s="45" t="s">
        <v>290</v>
      </c>
      <c r="B186" s="50"/>
      <c r="C186" s="47" t="s">
        <v>285</v>
      </c>
      <c r="D186" s="46" t="s">
        <v>147</v>
      </c>
      <c r="E186" s="46" t="s">
        <v>216</v>
      </c>
      <c r="F186" s="47" t="s">
        <v>143</v>
      </c>
      <c r="G186" s="49">
        <v>13389526.711039998</v>
      </c>
      <c r="H186" s="49">
        <v>10389526.711039998</v>
      </c>
      <c r="I186" s="49">
        <v>10389526.711039998</v>
      </c>
    </row>
    <row r="187" spans="1:12">
      <c r="A187" s="45" t="s">
        <v>291</v>
      </c>
      <c r="B187" s="50"/>
      <c r="C187" s="53" t="s">
        <v>285</v>
      </c>
      <c r="D187" s="50" t="s">
        <v>147</v>
      </c>
      <c r="E187" s="50" t="s">
        <v>189</v>
      </c>
      <c r="F187" s="51">
        <v>540</v>
      </c>
      <c r="G187" s="54">
        <v>965526.7110400002</v>
      </c>
      <c r="H187" s="44">
        <v>965526.7110400002</v>
      </c>
      <c r="I187" s="44">
        <v>965526.7110400002</v>
      </c>
    </row>
    <row r="188" spans="1:12">
      <c r="A188" s="45" t="s">
        <v>292</v>
      </c>
      <c r="B188" s="50"/>
      <c r="C188" s="53" t="s">
        <v>285</v>
      </c>
      <c r="D188" s="50" t="s">
        <v>147</v>
      </c>
      <c r="E188" s="50" t="s">
        <v>293</v>
      </c>
      <c r="F188" s="51">
        <v>540</v>
      </c>
      <c r="G188" s="54">
        <v>2424000</v>
      </c>
      <c r="H188" s="44">
        <v>2424000</v>
      </c>
      <c r="I188" s="44">
        <v>2424000</v>
      </c>
    </row>
    <row r="189" spans="1:12" ht="26.4">
      <c r="A189" s="45" t="s">
        <v>294</v>
      </c>
      <c r="B189" s="50"/>
      <c r="C189" s="53" t="s">
        <v>285</v>
      </c>
      <c r="D189" s="50" t="s">
        <v>147</v>
      </c>
      <c r="E189" s="50" t="s">
        <v>295</v>
      </c>
      <c r="F189" s="51">
        <v>540</v>
      </c>
      <c r="G189" s="54">
        <v>6999999.9999999981</v>
      </c>
      <c r="H189" s="44">
        <v>6999999.9999999981</v>
      </c>
      <c r="I189" s="44">
        <v>6999999.9999999981</v>
      </c>
    </row>
    <row r="190" spans="1:12">
      <c r="A190" s="45" t="s">
        <v>296</v>
      </c>
      <c r="B190" s="50"/>
      <c r="C190" s="53" t="s">
        <v>285</v>
      </c>
      <c r="D190" s="50" t="s">
        <v>147</v>
      </c>
      <c r="E190" s="50"/>
      <c r="F190" s="51"/>
      <c r="G190" s="54">
        <v>3000000</v>
      </c>
      <c r="H190" s="54">
        <v>0</v>
      </c>
      <c r="I190" s="54">
        <v>0</v>
      </c>
    </row>
    <row r="191" spans="1:12">
      <c r="A191" s="45" t="s">
        <v>297</v>
      </c>
      <c r="B191" s="50"/>
      <c r="C191" s="53"/>
      <c r="D191" s="50"/>
      <c r="E191" s="50"/>
      <c r="F191" s="51"/>
      <c r="G191" s="49">
        <v>917724448.04934287</v>
      </c>
      <c r="H191" s="49">
        <v>818429458.21513367</v>
      </c>
      <c r="I191" s="49">
        <v>817547758.21513367</v>
      </c>
      <c r="J191" s="32" t="s">
        <v>9</v>
      </c>
    </row>
    <row r="192" spans="1:12">
      <c r="A192" s="62" t="s">
        <v>298</v>
      </c>
      <c r="G192" s="63">
        <f>'[1]Доходы прил 3'!E56*1000-957700</f>
        <v>917724448</v>
      </c>
      <c r="H192" s="63">
        <f>'[1]Доходы прил 3'!F56*1000</f>
        <v>818429457.99999988</v>
      </c>
      <c r="I192" s="63">
        <f>'[1]Доходы прил 3'!G56*1000</f>
        <v>817547757.99999988</v>
      </c>
    </row>
    <row r="193" spans="1:14">
      <c r="A193" s="32" t="s">
        <v>299</v>
      </c>
      <c r="G193" s="64"/>
      <c r="H193" s="64"/>
      <c r="I193" s="64"/>
    </row>
    <row r="194" spans="1:14">
      <c r="A194" s="36" t="s">
        <v>300</v>
      </c>
      <c r="N194" s="32" t="s">
        <v>9</v>
      </c>
    </row>
    <row r="195" spans="1:14">
      <c r="G195" s="64"/>
    </row>
    <row r="196" spans="1:14">
      <c r="G196" s="64"/>
    </row>
    <row r="197" spans="1:14">
      <c r="G197" s="64"/>
    </row>
    <row r="198" spans="1:14">
      <c r="G198" s="64"/>
    </row>
    <row r="199" spans="1:14">
      <c r="G199" s="64"/>
    </row>
    <row r="200" spans="1:14">
      <c r="G200" s="64"/>
    </row>
    <row r="201" spans="1:14">
      <c r="G201" s="64"/>
    </row>
    <row r="202" spans="1:14">
      <c r="G202" s="64"/>
    </row>
    <row r="203" spans="1:14">
      <c r="G203" s="64"/>
    </row>
    <row r="204" spans="1:14">
      <c r="G204" s="64"/>
    </row>
    <row r="205" spans="1:14">
      <c r="G205" s="64"/>
    </row>
    <row r="206" spans="1:14">
      <c r="G206" s="64"/>
    </row>
    <row r="207" spans="1:14">
      <c r="G207" s="64"/>
    </row>
    <row r="208" spans="1:14">
      <c r="G208" s="64"/>
    </row>
    <row r="209" spans="7:7">
      <c r="G209" s="64"/>
    </row>
    <row r="210" spans="7:7">
      <c r="G210" s="64"/>
    </row>
    <row r="211" spans="7:7">
      <c r="G211" s="64"/>
    </row>
    <row r="212" spans="7:7">
      <c r="G212" s="64"/>
    </row>
    <row r="213" spans="7:7">
      <c r="G213" s="64"/>
    </row>
    <row r="214" spans="7:7">
      <c r="G214" s="64"/>
    </row>
    <row r="215" spans="7:7">
      <c r="G215" s="64"/>
    </row>
    <row r="216" spans="7:7">
      <c r="G216" s="64"/>
    </row>
    <row r="217" spans="7:7">
      <c r="G217" s="64"/>
    </row>
    <row r="218" spans="7:7">
      <c r="G218" s="64"/>
    </row>
    <row r="219" spans="7:7">
      <c r="G219" s="64"/>
    </row>
    <row r="220" spans="7:7">
      <c r="G220" s="64"/>
    </row>
    <row r="221" spans="7:7">
      <c r="G221" s="64"/>
    </row>
    <row r="222" spans="7:7">
      <c r="G222" s="64"/>
    </row>
    <row r="223" spans="7:7">
      <c r="G223" s="64"/>
    </row>
    <row r="224" spans="7:7">
      <c r="G224" s="64"/>
    </row>
    <row r="225" spans="7:7">
      <c r="G225" s="64"/>
    </row>
    <row r="226" spans="7:7">
      <c r="G226" s="64"/>
    </row>
    <row r="227" spans="7:7">
      <c r="G227" s="64"/>
    </row>
    <row r="228" spans="7:7">
      <c r="G228" s="64"/>
    </row>
    <row r="229" spans="7:7">
      <c r="G229" s="64"/>
    </row>
    <row r="230" spans="7:7">
      <c r="G230" s="64"/>
    </row>
    <row r="231" spans="7:7">
      <c r="G231" s="64"/>
    </row>
    <row r="232" spans="7:7">
      <c r="G232" s="64"/>
    </row>
    <row r="233" spans="7:7">
      <c r="G233" s="64"/>
    </row>
    <row r="234" spans="7:7">
      <c r="G234" s="64"/>
    </row>
    <row r="235" spans="7:7">
      <c r="G235" s="64"/>
    </row>
    <row r="236" spans="7:7">
      <c r="G236" s="64"/>
    </row>
    <row r="237" spans="7:7">
      <c r="G237" s="64"/>
    </row>
    <row r="238" spans="7:7">
      <c r="G238" s="64"/>
    </row>
    <row r="239" spans="7:7">
      <c r="G239" s="64"/>
    </row>
    <row r="240" spans="7:7">
      <c r="G240" s="64"/>
    </row>
    <row r="241" spans="7:7">
      <c r="G241" s="64"/>
    </row>
    <row r="242" spans="7:7">
      <c r="G242" s="64"/>
    </row>
    <row r="243" spans="7:7">
      <c r="G243" s="64"/>
    </row>
    <row r="244" spans="7:7">
      <c r="G244" s="64"/>
    </row>
    <row r="245" spans="7:7">
      <c r="G245" s="64"/>
    </row>
    <row r="246" spans="7:7">
      <c r="G246" s="64"/>
    </row>
    <row r="247" spans="7:7">
      <c r="G247" s="64"/>
    </row>
    <row r="248" spans="7:7">
      <c r="G248" s="64"/>
    </row>
    <row r="249" spans="7:7">
      <c r="G249" s="64"/>
    </row>
    <row r="250" spans="7:7">
      <c r="G250" s="64"/>
    </row>
    <row r="251" spans="7:7">
      <c r="G251" s="64"/>
    </row>
    <row r="252" spans="7:7">
      <c r="G252" s="64"/>
    </row>
    <row r="253" spans="7:7">
      <c r="G253" s="64"/>
    </row>
    <row r="254" spans="7:7">
      <c r="G254" s="64"/>
    </row>
    <row r="255" spans="7:7">
      <c r="G255" s="64"/>
    </row>
    <row r="256" spans="7:7">
      <c r="G256" s="64"/>
    </row>
    <row r="257" spans="7:7">
      <c r="G257" s="64"/>
    </row>
    <row r="258" spans="7:7">
      <c r="G258" s="64"/>
    </row>
    <row r="259" spans="7:7">
      <c r="G259" s="64"/>
    </row>
    <row r="260" spans="7:7">
      <c r="G260" s="64"/>
    </row>
    <row r="261" spans="7:7">
      <c r="G261" s="64"/>
    </row>
    <row r="262" spans="7:7">
      <c r="G262" s="64"/>
    </row>
    <row r="263" spans="7:7">
      <c r="G263" s="64"/>
    </row>
    <row r="264" spans="7:7">
      <c r="G264" s="64"/>
    </row>
    <row r="265" spans="7:7">
      <c r="G265" s="64"/>
    </row>
    <row r="266" spans="7:7">
      <c r="G266" s="64"/>
    </row>
    <row r="267" spans="7:7">
      <c r="G267" s="64"/>
    </row>
    <row r="268" spans="7:7">
      <c r="G268" s="64"/>
    </row>
    <row r="269" spans="7:7">
      <c r="G269" s="64"/>
    </row>
    <row r="270" spans="7:7">
      <c r="G270" s="64"/>
    </row>
    <row r="271" spans="7:7">
      <c r="G271" s="64"/>
    </row>
    <row r="272" spans="7:7">
      <c r="G272" s="64"/>
    </row>
    <row r="273" spans="7:7">
      <c r="G273" s="64"/>
    </row>
    <row r="274" spans="7:7">
      <c r="G274" s="64"/>
    </row>
    <row r="275" spans="7:7">
      <c r="G275" s="64"/>
    </row>
    <row r="276" spans="7:7">
      <c r="G276" s="64"/>
    </row>
    <row r="277" spans="7:7">
      <c r="G277" s="64"/>
    </row>
    <row r="278" spans="7:7">
      <c r="G278" s="64"/>
    </row>
    <row r="279" spans="7:7">
      <c r="G279" s="64"/>
    </row>
    <row r="280" spans="7:7">
      <c r="G280" s="64"/>
    </row>
    <row r="281" spans="7:7">
      <c r="G281" s="64"/>
    </row>
    <row r="282" spans="7:7">
      <c r="G282" s="64"/>
    </row>
    <row r="283" spans="7:7">
      <c r="G283" s="64"/>
    </row>
    <row r="284" spans="7:7">
      <c r="G284" s="64"/>
    </row>
  </sheetData>
  <mergeCells count="6">
    <mergeCell ref="A66:B66"/>
    <mergeCell ref="D1:I1"/>
    <mergeCell ref="A2:I2"/>
    <mergeCell ref="A3:I3"/>
    <mergeCell ref="A4:I4"/>
    <mergeCell ref="A5:I5"/>
  </mergeCells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K71"/>
  <sheetViews>
    <sheetView topLeftCell="A41" workbookViewId="0">
      <selection sqref="A1:H71"/>
    </sheetView>
  </sheetViews>
  <sheetFormatPr defaultColWidth="8.77734375" defaultRowHeight="13.2"/>
  <cols>
    <col min="1" max="1" width="3.44140625" style="322" customWidth="1"/>
    <col min="2" max="2" width="31.44140625" style="322" customWidth="1"/>
    <col min="3" max="4" width="13.77734375" style="322" customWidth="1"/>
    <col min="5" max="5" width="11.77734375" style="322" customWidth="1"/>
    <col min="6" max="7" width="11.88671875" style="322" customWidth="1"/>
    <col min="8" max="8" width="15.5546875" style="322" customWidth="1"/>
    <col min="9" max="16384" width="8.77734375" style="322"/>
  </cols>
  <sheetData>
    <row r="2" spans="1:11" s="321" customFormat="1" ht="15.6">
      <c r="B2" s="460" t="s">
        <v>0</v>
      </c>
      <c r="C2" s="460"/>
      <c r="D2" s="460"/>
      <c r="E2" s="460"/>
      <c r="F2" s="460"/>
      <c r="G2" s="460"/>
      <c r="H2" s="460"/>
    </row>
    <row r="3" spans="1:11" s="321" customFormat="1" ht="15.6">
      <c r="B3" s="460" t="s">
        <v>1</v>
      </c>
      <c r="C3" s="460"/>
      <c r="D3" s="460"/>
      <c r="E3" s="460"/>
      <c r="F3" s="460"/>
      <c r="G3" s="460"/>
      <c r="H3" s="460"/>
    </row>
    <row r="4" spans="1:11">
      <c r="C4" s="461"/>
      <c r="D4" s="461"/>
      <c r="E4" s="461"/>
      <c r="F4" s="461"/>
      <c r="G4" s="461"/>
    </row>
    <row r="6" spans="1:11" s="33" customFormat="1" ht="13.65" customHeight="1">
      <c r="A6" s="456"/>
      <c r="B6" s="457" t="s">
        <v>2</v>
      </c>
      <c r="C6" s="459" t="s">
        <v>3</v>
      </c>
      <c r="D6" s="459" t="s">
        <v>4</v>
      </c>
      <c r="E6" s="458" t="s">
        <v>5</v>
      </c>
      <c r="F6" s="459" t="s">
        <v>6</v>
      </c>
      <c r="G6" s="459" t="s">
        <v>7</v>
      </c>
      <c r="H6" s="459" t="s">
        <v>8</v>
      </c>
    </row>
    <row r="7" spans="1:11" s="33" customFormat="1">
      <c r="A7" s="456"/>
      <c r="B7" s="457"/>
      <c r="C7" s="459"/>
      <c r="D7" s="459"/>
      <c r="E7" s="458"/>
      <c r="F7" s="459"/>
      <c r="G7" s="459"/>
      <c r="H7" s="459"/>
    </row>
    <row r="8" spans="1:11" s="33" customFormat="1" ht="13.65" customHeight="1">
      <c r="A8" s="456"/>
      <c r="B8" s="457"/>
      <c r="C8" s="459"/>
      <c r="D8" s="459"/>
      <c r="E8" s="458"/>
      <c r="F8" s="459"/>
      <c r="G8" s="459"/>
      <c r="H8" s="459"/>
    </row>
    <row r="9" spans="1:11" s="33" customFormat="1">
      <c r="A9" s="456"/>
      <c r="B9" s="457"/>
      <c r="C9" s="459"/>
      <c r="D9" s="459"/>
      <c r="E9" s="458"/>
      <c r="F9" s="459"/>
      <c r="G9" s="459"/>
      <c r="H9" s="459"/>
    </row>
    <row r="10" spans="1:11" s="33" customFormat="1" ht="18" customHeight="1">
      <c r="A10" s="456"/>
      <c r="B10" s="457"/>
      <c r="C10" s="459"/>
      <c r="D10" s="459"/>
      <c r="E10" s="458"/>
      <c r="F10" s="459"/>
      <c r="G10" s="459"/>
      <c r="H10" s="459"/>
    </row>
    <row r="11" spans="1:11" s="33" customFormat="1">
      <c r="A11" s="456"/>
      <c r="B11" s="457"/>
      <c r="C11" s="459"/>
      <c r="D11" s="459"/>
      <c r="E11" s="458"/>
      <c r="F11" s="459"/>
      <c r="G11" s="459"/>
      <c r="H11" s="459"/>
    </row>
    <row r="12" spans="1:11" s="33" customFormat="1" ht="1.5" customHeight="1">
      <c r="A12" s="456"/>
      <c r="B12" s="457"/>
      <c r="C12" s="459"/>
      <c r="D12" s="459"/>
      <c r="E12" s="458"/>
      <c r="F12" s="459"/>
      <c r="G12" s="459"/>
      <c r="H12" s="459"/>
    </row>
    <row r="13" spans="1:11" s="323" customFormat="1" ht="27.75" customHeight="1">
      <c r="A13" s="456"/>
      <c r="B13" s="457"/>
      <c r="C13" s="459"/>
      <c r="D13" s="459"/>
      <c r="E13" s="458"/>
      <c r="F13" s="459"/>
      <c r="G13" s="459"/>
      <c r="H13" s="459"/>
      <c r="K13" s="323" t="s">
        <v>9</v>
      </c>
    </row>
    <row r="14" spans="1:11" s="323" customFormat="1" ht="9.75" customHeight="1">
      <c r="A14" s="324"/>
      <c r="B14" s="325"/>
      <c r="C14" s="317"/>
      <c r="D14" s="317"/>
      <c r="E14" s="317"/>
      <c r="F14" s="317"/>
      <c r="G14" s="317"/>
      <c r="H14" s="317"/>
    </row>
    <row r="15" spans="1:11" s="33" customFormat="1">
      <c r="A15" s="59">
        <v>1</v>
      </c>
      <c r="B15" s="326" t="s">
        <v>10</v>
      </c>
      <c r="C15" s="327">
        <v>19495108.476348348</v>
      </c>
      <c r="D15" s="327">
        <v>1879623.943061999</v>
      </c>
      <c r="E15" s="328">
        <v>0</v>
      </c>
      <c r="F15" s="44">
        <v>79980.453999999998</v>
      </c>
      <c r="G15" s="44">
        <v>793000</v>
      </c>
      <c r="H15" s="139">
        <v>22247712.873410348</v>
      </c>
    </row>
    <row r="16" spans="1:11" s="33" customFormat="1">
      <c r="A16" s="59">
        <v>2</v>
      </c>
      <c r="B16" s="326" t="s">
        <v>11</v>
      </c>
      <c r="C16" s="327">
        <v>23245952.379054699</v>
      </c>
      <c r="D16" s="327">
        <v>2230735.8879006603</v>
      </c>
      <c r="E16" s="328">
        <v>300000</v>
      </c>
      <c r="F16" s="44">
        <v>53911.411999999997</v>
      </c>
      <c r="G16" s="44">
        <v>0</v>
      </c>
      <c r="H16" s="139">
        <v>25530599.678955361</v>
      </c>
    </row>
    <row r="17" spans="1:8" s="33" customFormat="1">
      <c r="A17" s="59">
        <v>3</v>
      </c>
      <c r="B17" s="326" t="s">
        <v>12</v>
      </c>
      <c r="C17" s="327">
        <v>20491101.81342696</v>
      </c>
      <c r="D17" s="327">
        <v>2538791.144710612</v>
      </c>
      <c r="E17" s="328">
        <v>580000</v>
      </c>
      <c r="F17" s="44">
        <v>171170.008</v>
      </c>
      <c r="G17" s="44">
        <v>104000</v>
      </c>
      <c r="H17" s="139">
        <v>23305062.966137573</v>
      </c>
    </row>
    <row r="18" spans="1:8" s="33" customFormat="1">
      <c r="A18" s="59">
        <v>4</v>
      </c>
      <c r="B18" s="326" t="s">
        <v>13</v>
      </c>
      <c r="C18" s="327">
        <v>22794641.42957557</v>
      </c>
      <c r="D18" s="327">
        <v>2629865.0806667246</v>
      </c>
      <c r="E18" s="328">
        <v>400000</v>
      </c>
      <c r="F18" s="44">
        <v>298615.27600000001</v>
      </c>
      <c r="G18" s="44">
        <v>0</v>
      </c>
      <c r="H18" s="139">
        <v>25723121.786242295</v>
      </c>
    </row>
    <row r="19" spans="1:8" s="33" customFormat="1">
      <c r="A19" s="59">
        <v>5</v>
      </c>
      <c r="B19" s="326" t="s">
        <v>14</v>
      </c>
      <c r="C19" s="327">
        <v>9271496.6639736481</v>
      </c>
      <c r="D19" s="327">
        <v>570956.59718420729</v>
      </c>
      <c r="E19" s="328">
        <v>0</v>
      </c>
      <c r="F19" s="44">
        <v>20794.14</v>
      </c>
      <c r="G19" s="44">
        <v>65000</v>
      </c>
      <c r="H19" s="139">
        <v>9928247.401157856</v>
      </c>
    </row>
    <row r="20" spans="1:8">
      <c r="A20" s="59">
        <v>6</v>
      </c>
      <c r="B20" s="326" t="s">
        <v>15</v>
      </c>
      <c r="C20" s="327">
        <v>28213108.865541909</v>
      </c>
      <c r="D20" s="327">
        <v>2955790.1433571894</v>
      </c>
      <c r="E20" s="328">
        <v>150000</v>
      </c>
      <c r="F20" s="44">
        <v>205858.95600000003</v>
      </c>
      <c r="G20" s="44">
        <v>0</v>
      </c>
      <c r="H20" s="139">
        <v>31374757.9648991</v>
      </c>
    </row>
    <row r="21" spans="1:8">
      <c r="A21" s="59">
        <v>7</v>
      </c>
      <c r="B21" s="326" t="s">
        <v>16</v>
      </c>
      <c r="C21" s="327">
        <v>25975038.24076454</v>
      </c>
      <c r="D21" s="327">
        <v>2903806.6863570465</v>
      </c>
      <c r="E21" s="328">
        <v>0</v>
      </c>
      <c r="F21" s="44">
        <v>511438.8600000001</v>
      </c>
      <c r="G21" s="44">
        <v>0</v>
      </c>
      <c r="H21" s="139">
        <v>29390283.787121587</v>
      </c>
    </row>
    <row r="22" spans="1:8">
      <c r="A22" s="59">
        <v>8</v>
      </c>
      <c r="B22" s="326" t="s">
        <v>17</v>
      </c>
      <c r="C22" s="327">
        <v>12260072.556165759</v>
      </c>
      <c r="D22" s="327">
        <v>1302751.2713944912</v>
      </c>
      <c r="E22" s="328">
        <v>0</v>
      </c>
      <c r="F22" s="44">
        <v>47925.259000000005</v>
      </c>
      <c r="G22" s="44">
        <v>109000</v>
      </c>
      <c r="H22" s="139">
        <v>13719749.086560249</v>
      </c>
    </row>
    <row r="23" spans="1:8">
      <c r="A23" s="59">
        <v>9</v>
      </c>
      <c r="B23" s="326" t="s">
        <v>18</v>
      </c>
      <c r="C23" s="327">
        <v>19453677.480626635</v>
      </c>
      <c r="D23" s="327">
        <v>2401570.1103060753</v>
      </c>
      <c r="E23" s="328">
        <v>160000</v>
      </c>
      <c r="F23" s="44">
        <v>343759.50900000002</v>
      </c>
      <c r="G23" s="44">
        <v>231000</v>
      </c>
      <c r="H23" s="139">
        <v>22430007.099932712</v>
      </c>
    </row>
    <row r="24" spans="1:8">
      <c r="A24" s="59">
        <v>10</v>
      </c>
      <c r="B24" s="326" t="s">
        <v>19</v>
      </c>
      <c r="C24" s="327">
        <v>25161547.003754698</v>
      </c>
      <c r="D24" s="327">
        <v>2683665.1926875329</v>
      </c>
      <c r="E24" s="328">
        <v>400000</v>
      </c>
      <c r="F24" s="44">
        <v>47387.275000000001</v>
      </c>
      <c r="G24" s="44">
        <v>685000</v>
      </c>
      <c r="H24" s="139">
        <v>28577599.47144223</v>
      </c>
    </row>
    <row r="25" spans="1:8">
      <c r="A25" s="59">
        <v>11</v>
      </c>
      <c r="B25" s="326" t="s">
        <v>20</v>
      </c>
      <c r="C25" s="327">
        <v>13038207.880161997</v>
      </c>
      <c r="D25" s="327">
        <v>1228163.8743217103</v>
      </c>
      <c r="E25" s="328">
        <v>350000</v>
      </c>
      <c r="F25" s="44">
        <v>325862.01900000003</v>
      </c>
      <c r="G25" s="44">
        <v>0</v>
      </c>
      <c r="H25" s="139">
        <v>14592233.773483707</v>
      </c>
    </row>
    <row r="26" spans="1:8">
      <c r="A26" s="59">
        <v>12</v>
      </c>
      <c r="B26" s="329" t="s">
        <v>21</v>
      </c>
      <c r="C26" s="327">
        <v>7541772.0157035748</v>
      </c>
      <c r="D26" s="327">
        <v>867306.40380134527</v>
      </c>
      <c r="E26" s="328">
        <v>250000</v>
      </c>
      <c r="F26" s="44">
        <v>23435.849000000002</v>
      </c>
      <c r="G26" s="44">
        <v>105000</v>
      </c>
      <c r="H26" s="139">
        <v>8537514.2685049195</v>
      </c>
    </row>
    <row r="27" spans="1:8">
      <c r="A27" s="59">
        <v>13</v>
      </c>
      <c r="B27" s="329" t="s">
        <v>22</v>
      </c>
      <c r="C27" s="327">
        <v>13264370.94640065</v>
      </c>
      <c r="D27" s="327">
        <v>2395615.0929474733</v>
      </c>
      <c r="E27" s="328">
        <v>430000</v>
      </c>
      <c r="F27" s="44">
        <v>260343.51400000002</v>
      </c>
      <c r="G27" s="44">
        <v>0</v>
      </c>
      <c r="H27" s="139">
        <v>15920329.553348124</v>
      </c>
    </row>
    <row r="28" spans="1:8">
      <c r="A28" s="59">
        <v>14</v>
      </c>
      <c r="B28" s="326" t="s">
        <v>23</v>
      </c>
      <c r="C28" s="327">
        <v>21166235.720828388</v>
      </c>
      <c r="D28" s="327">
        <v>2364129.1948688319</v>
      </c>
      <c r="E28" s="328">
        <v>500000</v>
      </c>
      <c r="F28" s="44">
        <v>161010.86300000001</v>
      </c>
      <c r="G28" s="44">
        <v>336000</v>
      </c>
      <c r="H28" s="139">
        <v>24027375.778697222</v>
      </c>
    </row>
    <row r="29" spans="1:8">
      <c r="A29" s="59">
        <v>15</v>
      </c>
      <c r="B29" s="329" t="s">
        <v>24</v>
      </c>
      <c r="C29" s="327">
        <v>11631086.904614506</v>
      </c>
      <c r="D29" s="327">
        <v>1327947.1397721656</v>
      </c>
      <c r="E29" s="328">
        <v>210000</v>
      </c>
      <c r="F29" s="44">
        <v>359728.55200000003</v>
      </c>
      <c r="G29" s="44">
        <v>0</v>
      </c>
      <c r="H29" s="139">
        <v>13318762.596386671</v>
      </c>
    </row>
    <row r="30" spans="1:8">
      <c r="A30" s="59">
        <v>16</v>
      </c>
      <c r="B30" s="326" t="s">
        <v>25</v>
      </c>
      <c r="C30" s="327">
        <v>19557177.774266914</v>
      </c>
      <c r="D30" s="327">
        <v>1765077.0338417185</v>
      </c>
      <c r="E30" s="328">
        <v>0</v>
      </c>
      <c r="F30" s="44">
        <v>311263.32500000007</v>
      </c>
      <c r="G30" s="44">
        <v>263000</v>
      </c>
      <c r="H30" s="139">
        <v>21896518.133108631</v>
      </c>
    </row>
    <row r="31" spans="1:8">
      <c r="A31" s="59">
        <v>17</v>
      </c>
      <c r="B31" s="329" t="s">
        <v>26</v>
      </c>
      <c r="C31" s="327">
        <v>9975065.8446262889</v>
      </c>
      <c r="D31" s="327">
        <v>542013.07013150584</v>
      </c>
      <c r="E31" s="328">
        <v>0</v>
      </c>
      <c r="F31" s="44">
        <v>23829.666000000001</v>
      </c>
      <c r="G31" s="44">
        <v>1400000</v>
      </c>
      <c r="H31" s="139">
        <v>11940908.580757795</v>
      </c>
    </row>
    <row r="32" spans="1:8">
      <c r="A32" s="59">
        <v>18</v>
      </c>
      <c r="B32" s="326" t="s">
        <v>27</v>
      </c>
      <c r="C32" s="327">
        <v>10576042.623645922</v>
      </c>
      <c r="D32" s="327">
        <v>1299663.8069767649</v>
      </c>
      <c r="E32" s="328">
        <v>500000</v>
      </c>
      <c r="F32" s="44">
        <v>145469.82800000001</v>
      </c>
      <c r="G32" s="44">
        <v>37200</v>
      </c>
      <c r="H32" s="139">
        <v>12058376.258622687</v>
      </c>
    </row>
    <row r="33" spans="1:8">
      <c r="A33" s="59">
        <v>19</v>
      </c>
      <c r="B33" s="329" t="s">
        <v>28</v>
      </c>
      <c r="C33" s="327">
        <v>7687928.6908835238</v>
      </c>
      <c r="D33" s="327">
        <v>1030159.6046383595</v>
      </c>
      <c r="E33" s="328">
        <v>300000</v>
      </c>
      <c r="F33" s="44">
        <v>13740.690999999999</v>
      </c>
      <c r="G33" s="44">
        <v>0</v>
      </c>
      <c r="H33" s="139">
        <v>8731828.9865218829</v>
      </c>
    </row>
    <row r="34" spans="1:8">
      <c r="A34" s="59">
        <v>20</v>
      </c>
      <c r="B34" s="326" t="s">
        <v>29</v>
      </c>
      <c r="C34" s="327">
        <v>24790667.639059648</v>
      </c>
      <c r="D34" s="327">
        <v>2741019.6902980255</v>
      </c>
      <c r="E34" s="328">
        <v>300000</v>
      </c>
      <c r="F34" s="44">
        <v>123685.29800000001</v>
      </c>
      <c r="G34" s="44">
        <v>0</v>
      </c>
      <c r="H34" s="139">
        <v>27655372.627357673</v>
      </c>
    </row>
    <row r="35" spans="1:8">
      <c r="A35" s="59">
        <v>21</v>
      </c>
      <c r="B35" s="329" t="s">
        <v>30</v>
      </c>
      <c r="C35" s="327">
        <v>11324968.94917566</v>
      </c>
      <c r="D35" s="327">
        <v>658911.82242831308</v>
      </c>
      <c r="E35" s="328">
        <v>0</v>
      </c>
      <c r="F35" s="44">
        <v>71404.713999999993</v>
      </c>
      <c r="G35" s="44">
        <v>0</v>
      </c>
      <c r="H35" s="139">
        <v>12055285.485603971</v>
      </c>
    </row>
    <row r="36" spans="1:8">
      <c r="A36" s="59">
        <v>22</v>
      </c>
      <c r="B36" s="329" t="s">
        <v>31</v>
      </c>
      <c r="C36" s="327">
        <v>11053258.394665685</v>
      </c>
      <c r="D36" s="327">
        <v>1261853.545430643</v>
      </c>
      <c r="E36" s="328">
        <v>500000</v>
      </c>
      <c r="F36" s="44">
        <v>108160.58700000001</v>
      </c>
      <c r="G36" s="44">
        <v>0</v>
      </c>
      <c r="H36" s="139">
        <v>12423272.527096327</v>
      </c>
    </row>
    <row r="37" spans="1:8">
      <c r="A37" s="59">
        <v>23</v>
      </c>
      <c r="B37" s="326" t="s">
        <v>32</v>
      </c>
      <c r="C37" s="327">
        <v>10334634.131487895</v>
      </c>
      <c r="D37" s="327">
        <v>1462108.1733448619</v>
      </c>
      <c r="E37" s="328">
        <v>700000</v>
      </c>
      <c r="F37" s="44">
        <v>63197.322999999997</v>
      </c>
      <c r="G37" s="44">
        <v>0</v>
      </c>
      <c r="H37" s="139">
        <v>11859939.627832757</v>
      </c>
    </row>
    <row r="38" spans="1:8">
      <c r="A38" s="59">
        <v>24</v>
      </c>
      <c r="B38" s="329" t="s">
        <v>33</v>
      </c>
      <c r="C38" s="327">
        <v>11118369.417140234</v>
      </c>
      <c r="D38" s="327">
        <v>1032118.6126738046</v>
      </c>
      <c r="E38" s="328">
        <v>0</v>
      </c>
      <c r="F38" s="44">
        <v>40276.879000000008</v>
      </c>
      <c r="G38" s="44">
        <v>0</v>
      </c>
      <c r="H38" s="139">
        <v>12190764.908814039</v>
      </c>
    </row>
    <row r="39" spans="1:8">
      <c r="A39" s="59">
        <v>25</v>
      </c>
      <c r="B39" s="329" t="s">
        <v>34</v>
      </c>
      <c r="C39" s="327">
        <v>7747906.3170608142</v>
      </c>
      <c r="D39" s="327">
        <v>1167944.1425550422</v>
      </c>
      <c r="E39" s="328">
        <v>580000</v>
      </c>
      <c r="F39" s="44">
        <v>52385.722000000002</v>
      </c>
      <c r="G39" s="44">
        <v>0</v>
      </c>
      <c r="H39" s="139">
        <v>8968236.1816158555</v>
      </c>
    </row>
    <row r="40" spans="1:8">
      <c r="A40" s="59">
        <v>26</v>
      </c>
      <c r="B40" s="28" t="s">
        <v>35</v>
      </c>
      <c r="C40" s="327">
        <v>987683.36690944014</v>
      </c>
      <c r="D40" s="327">
        <v>93476.236233883857</v>
      </c>
      <c r="E40" s="328">
        <v>0</v>
      </c>
      <c r="F40" s="44">
        <v>2000</v>
      </c>
      <c r="G40" s="44">
        <v>0</v>
      </c>
      <c r="H40" s="139">
        <v>1083159.6031433239</v>
      </c>
    </row>
    <row r="41" spans="1:8">
      <c r="A41" s="59">
        <v>27</v>
      </c>
      <c r="B41" s="28" t="s">
        <v>36</v>
      </c>
      <c r="C41" s="327">
        <v>840036.81984960008</v>
      </c>
      <c r="D41" s="327">
        <v>98058.726857501606</v>
      </c>
      <c r="E41" s="328">
        <v>0</v>
      </c>
      <c r="F41" s="44">
        <v>4295.6000000000004</v>
      </c>
      <c r="G41" s="44">
        <v>0</v>
      </c>
      <c r="H41" s="139">
        <v>942391.14670710161</v>
      </c>
    </row>
    <row r="42" spans="1:8">
      <c r="A42" s="59">
        <v>28</v>
      </c>
      <c r="B42" s="28" t="s">
        <v>37</v>
      </c>
      <c r="C42" s="327">
        <v>1376667.0307368215</v>
      </c>
      <c r="D42" s="327">
        <v>404335.94758565305</v>
      </c>
      <c r="E42" s="328">
        <v>200000</v>
      </c>
      <c r="F42" s="44">
        <v>2124.6080000000002</v>
      </c>
      <c r="G42" s="44">
        <v>0</v>
      </c>
      <c r="H42" s="139">
        <v>1783127.5863224745</v>
      </c>
    </row>
    <row r="43" spans="1:8">
      <c r="A43" s="59">
        <v>29</v>
      </c>
      <c r="B43" s="28" t="s">
        <v>38</v>
      </c>
      <c r="C43" s="327">
        <v>830043.26304960006</v>
      </c>
      <c r="D43" s="327">
        <v>82632.226857501664</v>
      </c>
      <c r="E43" s="328">
        <v>0</v>
      </c>
      <c r="F43" s="44">
        <v>2197.2800000000002</v>
      </c>
      <c r="G43" s="44">
        <v>0</v>
      </c>
      <c r="H43" s="139">
        <v>914872.76990710176</v>
      </c>
    </row>
    <row r="44" spans="1:8">
      <c r="A44" s="59">
        <v>30</v>
      </c>
      <c r="B44" s="28" t="s">
        <v>39</v>
      </c>
      <c r="C44" s="327">
        <v>726369.42238463997</v>
      </c>
      <c r="D44" s="327">
        <v>106796.00178741754</v>
      </c>
      <c r="E44" s="328">
        <v>0</v>
      </c>
      <c r="F44" s="44">
        <v>2000</v>
      </c>
      <c r="G44" s="44">
        <v>0</v>
      </c>
      <c r="H44" s="139">
        <v>835165.42417205754</v>
      </c>
    </row>
    <row r="45" spans="1:8">
      <c r="A45" s="59">
        <v>31</v>
      </c>
      <c r="B45" s="28" t="s">
        <v>40</v>
      </c>
      <c r="C45" s="327">
        <v>1331391.4200107045</v>
      </c>
      <c r="D45" s="327">
        <v>146154.1099805269</v>
      </c>
      <c r="E45" s="328">
        <v>0</v>
      </c>
      <c r="F45" s="44">
        <v>2462.5940000000001</v>
      </c>
      <c r="G45" s="44">
        <v>0</v>
      </c>
      <c r="H45" s="139">
        <v>1480008.1239912314</v>
      </c>
    </row>
    <row r="46" spans="1:8">
      <c r="A46" s="59">
        <v>32</v>
      </c>
      <c r="B46" s="330" t="s">
        <v>41</v>
      </c>
      <c r="C46" s="215">
        <v>13597808.00704</v>
      </c>
      <c r="D46" s="215">
        <v>400086.52999999974</v>
      </c>
      <c r="E46" s="215">
        <v>0</v>
      </c>
      <c r="F46" s="215">
        <v>29839.014000000003</v>
      </c>
      <c r="G46" s="215">
        <v>0</v>
      </c>
      <c r="H46" s="139">
        <v>14027733.551039999</v>
      </c>
    </row>
    <row r="47" spans="1:8">
      <c r="A47" s="59">
        <v>33</v>
      </c>
      <c r="B47" s="331" t="s">
        <v>42</v>
      </c>
      <c r="C47" s="327">
        <v>6519841.0165375983</v>
      </c>
      <c r="D47" s="327">
        <v>624260</v>
      </c>
      <c r="E47" s="328">
        <v>0</v>
      </c>
      <c r="F47" s="327">
        <v>130136.88100000001</v>
      </c>
      <c r="G47" s="327">
        <v>0</v>
      </c>
      <c r="H47" s="139">
        <v>7274237.8975375984</v>
      </c>
    </row>
    <row r="48" spans="1:8">
      <c r="A48" s="59">
        <v>34</v>
      </c>
      <c r="B48" s="331" t="s">
        <v>43</v>
      </c>
      <c r="C48" s="327">
        <v>5105228.207551999</v>
      </c>
      <c r="D48" s="327">
        <v>798330</v>
      </c>
      <c r="E48" s="328">
        <v>350000</v>
      </c>
      <c r="F48" s="327">
        <v>34250.827000000005</v>
      </c>
      <c r="G48" s="327">
        <v>0</v>
      </c>
      <c r="H48" s="139">
        <v>5937809.0345519986</v>
      </c>
    </row>
    <row r="49" spans="1:8">
      <c r="A49" s="59">
        <v>35</v>
      </c>
      <c r="B49" s="18" t="s">
        <v>44</v>
      </c>
      <c r="C49" s="19">
        <v>0</v>
      </c>
      <c r="D49" s="19">
        <v>0</v>
      </c>
      <c r="E49" s="20">
        <v>0</v>
      </c>
      <c r="F49" s="19">
        <v>0</v>
      </c>
      <c r="G49" s="19">
        <v>1000000</v>
      </c>
      <c r="H49" s="21">
        <v>1000000</v>
      </c>
    </row>
    <row r="50" spans="1:8">
      <c r="A50" s="59">
        <v>36</v>
      </c>
      <c r="B50" s="331" t="s">
        <v>45</v>
      </c>
      <c r="C50" s="327">
        <v>17755074.027839996</v>
      </c>
      <c r="D50" s="327">
        <v>624817.08999999985</v>
      </c>
      <c r="E50" s="328">
        <v>0</v>
      </c>
      <c r="F50" s="327">
        <v>22795.662</v>
      </c>
      <c r="G50" s="327">
        <v>0</v>
      </c>
      <c r="H50" s="139">
        <v>18402686.779839996</v>
      </c>
    </row>
    <row r="51" spans="1:8">
      <c r="A51" s="59">
        <v>37</v>
      </c>
      <c r="B51" s="331" t="s">
        <v>46</v>
      </c>
      <c r="C51" s="327">
        <v>5238410.4333439991</v>
      </c>
      <c r="D51" s="327">
        <v>286770</v>
      </c>
      <c r="E51" s="328">
        <v>0</v>
      </c>
      <c r="F51" s="327">
        <v>0</v>
      </c>
      <c r="G51" s="327">
        <v>0</v>
      </c>
      <c r="H51" s="139">
        <v>5525180.4333439991</v>
      </c>
    </row>
    <row r="52" spans="1:8">
      <c r="A52" s="59">
        <v>38</v>
      </c>
      <c r="B52" s="332" t="str">
        <f>'[1]ясли сады'!B5</f>
        <v>МКДОУ "Ромашка" с Алак</v>
      </c>
      <c r="C52" s="327">
        <v>4728599.8773665596</v>
      </c>
      <c r="D52" s="327">
        <v>1383435.1533807823</v>
      </c>
      <c r="E52" s="328">
        <v>98000</v>
      </c>
      <c r="F52" s="327">
        <v>3767.6</v>
      </c>
      <c r="G52" s="327">
        <v>0</v>
      </c>
      <c r="H52" s="139">
        <v>6115802.6307473416</v>
      </c>
    </row>
    <row r="53" spans="1:8">
      <c r="A53" s="59">
        <v>39</v>
      </c>
      <c r="B53" s="332" t="str">
        <f>'[1]ясли сады'!B6</f>
        <v xml:space="preserve">МКДОУ "Светлячок" с Анди  </v>
      </c>
      <c r="C53" s="327">
        <v>10817375.167986859</v>
      </c>
      <c r="D53" s="327">
        <v>3042369.6985765137</v>
      </c>
      <c r="E53" s="328">
        <v>300000</v>
      </c>
      <c r="F53" s="327">
        <v>258598.068</v>
      </c>
      <c r="G53" s="327">
        <v>0</v>
      </c>
      <c r="H53" s="139">
        <v>14118342.934563372</v>
      </c>
    </row>
    <row r="54" spans="1:8">
      <c r="A54" s="59">
        <v>40</v>
      </c>
      <c r="B54" s="332" t="str">
        <f>'[1]ясли сады'!B7</f>
        <v>МКДОУ "Аист" с  Ансалта</v>
      </c>
      <c r="C54" s="327">
        <v>12746659.504766399</v>
      </c>
      <c r="D54" s="327">
        <v>3441963.0903914589</v>
      </c>
      <c r="E54" s="328">
        <v>80000</v>
      </c>
      <c r="F54" s="327">
        <v>1013035.366</v>
      </c>
      <c r="G54" s="327">
        <v>500000</v>
      </c>
      <c r="H54" s="139">
        <v>17701657.961157858</v>
      </c>
    </row>
    <row r="55" spans="1:8">
      <c r="A55" s="59">
        <v>41</v>
      </c>
      <c r="B55" s="332" t="str">
        <f>'[1]ясли сады'!B8</f>
        <v xml:space="preserve">МКДОУ "Чебурашка" с Ботлих  </v>
      </c>
      <c r="C55" s="327">
        <v>14284141.697673921</v>
      </c>
      <c r="D55" s="327">
        <v>4122076.5037722401</v>
      </c>
      <c r="E55" s="328">
        <v>0</v>
      </c>
      <c r="F55" s="327">
        <v>19394.973999999998</v>
      </c>
      <c r="G55" s="327">
        <v>250000</v>
      </c>
      <c r="H55" s="139">
        <v>18675613.17544616</v>
      </c>
    </row>
    <row r="56" spans="1:8">
      <c r="A56" s="59">
        <v>42</v>
      </c>
      <c r="B56" s="332" t="str">
        <f>'[1]ясли сады'!B9</f>
        <v>МКДОУ "Солнышко" с  Ботлих</v>
      </c>
      <c r="C56" s="327">
        <v>12283924.552665358</v>
      </c>
      <c r="D56" s="327">
        <v>4702548.4034875426</v>
      </c>
      <c r="E56" s="328">
        <v>500000</v>
      </c>
      <c r="F56" s="327">
        <v>30514.71</v>
      </c>
      <c r="G56" s="327">
        <v>0</v>
      </c>
      <c r="H56" s="139">
        <v>17016987.666152902</v>
      </c>
    </row>
    <row r="57" spans="1:8">
      <c r="A57" s="59">
        <v>43</v>
      </c>
      <c r="B57" s="332" t="str">
        <f>'[1]ясли сады'!B10</f>
        <v>МКДОУ "Родничок" с  Ботлих</v>
      </c>
      <c r="C57" s="327">
        <v>10341731.467507599</v>
      </c>
      <c r="D57" s="327">
        <v>3203490.2135587204</v>
      </c>
      <c r="E57" s="328">
        <v>0</v>
      </c>
      <c r="F57" s="327">
        <v>1604512.58</v>
      </c>
      <c r="G57" s="327">
        <v>500000</v>
      </c>
      <c r="H57" s="139">
        <v>15649734.261066319</v>
      </c>
    </row>
    <row r="58" spans="1:8">
      <c r="A58" s="59">
        <v>44</v>
      </c>
      <c r="B58" s="332" t="str">
        <f>'[1]ясли сады'!B11</f>
        <v xml:space="preserve">МКДОУ "Орленок" с Гагатли </v>
      </c>
      <c r="C58" s="327">
        <v>7867249.8680782206</v>
      </c>
      <c r="D58" s="327">
        <v>2522672.9754448403</v>
      </c>
      <c r="E58" s="328">
        <v>300000</v>
      </c>
      <c r="F58" s="327">
        <v>51700.229999999996</v>
      </c>
      <c r="G58" s="327">
        <v>0</v>
      </c>
      <c r="H58" s="139">
        <v>10441623.073523061</v>
      </c>
    </row>
    <row r="59" spans="1:8">
      <c r="A59" s="59">
        <v>45</v>
      </c>
      <c r="B59" s="332" t="str">
        <f>'[1]ясли сады'!B12</f>
        <v>МКДОУ "Улыбка" с  Муни</v>
      </c>
      <c r="C59" s="327">
        <v>6905517.83587032</v>
      </c>
      <c r="D59" s="327">
        <v>2392512.1512455512</v>
      </c>
      <c r="E59" s="328">
        <v>378000</v>
      </c>
      <c r="F59" s="327">
        <v>61284.024000000005</v>
      </c>
      <c r="G59" s="327">
        <v>350000</v>
      </c>
      <c r="H59" s="139">
        <v>9709314.0111158714</v>
      </c>
    </row>
    <row r="60" spans="1:8">
      <c r="A60" s="59">
        <v>46</v>
      </c>
      <c r="B60" s="332" t="str">
        <f>'[1]ясли сады'!B13</f>
        <v xml:space="preserve">МКДОУ "Ласточка" с Рахата  </v>
      </c>
      <c r="C60" s="327">
        <v>14109320.38428816</v>
      </c>
      <c r="D60" s="327">
        <v>4093891.4327402133</v>
      </c>
      <c r="E60" s="328">
        <v>300000</v>
      </c>
      <c r="F60" s="327">
        <v>133983.48200000002</v>
      </c>
      <c r="G60" s="327">
        <v>0</v>
      </c>
      <c r="H60" s="139">
        <v>18337195.299028374</v>
      </c>
    </row>
    <row r="61" spans="1:8">
      <c r="A61" s="59">
        <v>47</v>
      </c>
      <c r="B61" s="332" t="str">
        <f>'[1]ясли сады'!B14</f>
        <v>МКДОУ "Звездочка" с  Тандо</v>
      </c>
      <c r="C61" s="327">
        <v>4000922.1497648</v>
      </c>
      <c r="D61" s="327">
        <v>1457304.8352313167</v>
      </c>
      <c r="E61" s="328">
        <v>450000</v>
      </c>
      <c r="F61" s="327">
        <v>63595.813000000009</v>
      </c>
      <c r="G61" s="327">
        <v>37200</v>
      </c>
      <c r="H61" s="139">
        <v>5559022.7979961168</v>
      </c>
    </row>
    <row r="62" spans="1:8">
      <c r="A62" s="59">
        <v>48</v>
      </c>
      <c r="B62" s="332" t="str">
        <f>'[1]ясли сады'!B15</f>
        <v xml:space="preserve">МКДОУ "Радуга" с Тлох </v>
      </c>
      <c r="C62" s="327">
        <v>6892370.3808005592</v>
      </c>
      <c r="D62" s="327">
        <v>2176680.4259786485</v>
      </c>
      <c r="E62" s="328">
        <v>300000</v>
      </c>
      <c r="F62" s="327">
        <v>36650.275000000001</v>
      </c>
      <c r="G62" s="327">
        <v>300000</v>
      </c>
      <c r="H62" s="139">
        <v>9405701.081779208</v>
      </c>
    </row>
    <row r="63" spans="1:8">
      <c r="A63" s="59">
        <v>49</v>
      </c>
      <c r="B63" s="332" t="str">
        <f>'[1]ясли сады'!B16</f>
        <v xml:space="preserve">МКДОУ "Сказка" с Ашали  </v>
      </c>
      <c r="C63" s="327">
        <v>3265992.8166839201</v>
      </c>
      <c r="D63" s="327">
        <v>628489.77366548078</v>
      </c>
      <c r="E63" s="328">
        <v>0</v>
      </c>
      <c r="F63" s="327">
        <v>48944.629000000008</v>
      </c>
      <c r="G63" s="327">
        <v>535000</v>
      </c>
      <c r="H63" s="139">
        <v>4478427.2193494011</v>
      </c>
    </row>
    <row r="64" spans="1:8">
      <c r="A64" s="59">
        <v>50</v>
      </c>
      <c r="B64" s="332" t="str">
        <f>'[1]ясли сады'!B17</f>
        <v>МКДОУ "Журавлик" с  Шодрода</v>
      </c>
      <c r="C64" s="327">
        <v>2803477.2483275197</v>
      </c>
      <c r="D64" s="327">
        <v>993436.18576512486</v>
      </c>
      <c r="E64" s="328">
        <v>100000</v>
      </c>
      <c r="F64" s="327">
        <v>3000</v>
      </c>
      <c r="G64" s="327">
        <v>105000</v>
      </c>
      <c r="H64" s="139">
        <v>3904913.4340926446</v>
      </c>
    </row>
    <row r="65" spans="1:8">
      <c r="A65" s="59">
        <v>51</v>
      </c>
      <c r="B65" s="332" t="str">
        <f>'[1]ясли сады'!B18</f>
        <v>МКДОУ "Теремок" с  Годобери</v>
      </c>
      <c r="C65" s="327">
        <v>6206316.4184805593</v>
      </c>
      <c r="D65" s="327">
        <v>1958654.333096087</v>
      </c>
      <c r="E65" s="328">
        <v>250000</v>
      </c>
      <c r="F65" s="327">
        <v>32668.424000000003</v>
      </c>
      <c r="G65" s="327">
        <v>277000</v>
      </c>
      <c r="H65" s="139">
        <v>8474639.1755766459</v>
      </c>
    </row>
    <row r="66" spans="1:8">
      <c r="A66" s="59">
        <v>52</v>
      </c>
      <c r="B66" s="332" t="str">
        <f>'[1]ясли сады'!B19</f>
        <v xml:space="preserve">МКДОУ "Орленок" с  Зило </v>
      </c>
      <c r="C66" s="327">
        <v>3165848.4450839199</v>
      </c>
      <c r="D66" s="327">
        <v>1304525.7736654808</v>
      </c>
      <c r="E66" s="328">
        <v>650000</v>
      </c>
      <c r="F66" s="327">
        <v>6936.6270000000004</v>
      </c>
      <c r="G66" s="327">
        <v>0</v>
      </c>
      <c r="H66" s="139">
        <v>4477310.8457494006</v>
      </c>
    </row>
    <row r="67" spans="1:8">
      <c r="A67" s="59">
        <v>53</v>
      </c>
      <c r="B67" s="332" t="str">
        <f>'[1]ясли сады'!B20</f>
        <v>МКДОУ "Золотой ключик" в/городок</v>
      </c>
      <c r="C67" s="327">
        <v>0</v>
      </c>
      <c r="D67" s="327">
        <v>0</v>
      </c>
      <c r="E67" s="328">
        <v>0</v>
      </c>
      <c r="F67" s="327">
        <v>0</v>
      </c>
      <c r="G67" s="327">
        <v>0</v>
      </c>
      <c r="H67" s="139">
        <v>0</v>
      </c>
    </row>
    <row r="68" spans="1:8">
      <c r="A68" s="59">
        <v>54</v>
      </c>
      <c r="B68" s="332" t="s">
        <v>47</v>
      </c>
      <c r="C68" s="327">
        <v>2294893.4064839999</v>
      </c>
      <c r="D68" s="327">
        <v>0</v>
      </c>
      <c r="E68" s="328">
        <v>0</v>
      </c>
      <c r="F68" s="327">
        <v>0</v>
      </c>
      <c r="G68" s="327">
        <v>0</v>
      </c>
      <c r="H68" s="139">
        <v>2294893.4064839999</v>
      </c>
    </row>
    <row r="69" spans="1:8">
      <c r="A69" s="59">
        <v>55</v>
      </c>
      <c r="B69" s="332" t="s">
        <v>48</v>
      </c>
      <c r="C69" s="327">
        <v>4855023.7808600003</v>
      </c>
      <c r="D69" s="327">
        <v>667800</v>
      </c>
      <c r="E69" s="328">
        <v>0</v>
      </c>
      <c r="F69" s="327">
        <v>528.00000000000011</v>
      </c>
      <c r="G69" s="327">
        <v>0</v>
      </c>
      <c r="H69" s="139">
        <v>5523351.7808600003</v>
      </c>
    </row>
    <row r="70" spans="1:8">
      <c r="A70" s="59">
        <v>56</v>
      </c>
      <c r="B70" s="332" t="s">
        <v>49</v>
      </c>
      <c r="C70" s="327">
        <v>24600</v>
      </c>
      <c r="D70" s="327">
        <v>325400</v>
      </c>
      <c r="E70" s="328">
        <v>0</v>
      </c>
      <c r="F70" s="327">
        <v>0</v>
      </c>
      <c r="G70" s="327">
        <v>0</v>
      </c>
      <c r="H70" s="139">
        <v>350000</v>
      </c>
    </row>
    <row r="71" spans="1:8">
      <c r="A71" s="333"/>
      <c r="B71" s="282" t="s">
        <v>50</v>
      </c>
      <c r="C71" s="139">
        <v>579071956.17689753</v>
      </c>
      <c r="D71" s="139">
        <v>85324555.084959596</v>
      </c>
      <c r="E71" s="334">
        <v>10866000</v>
      </c>
      <c r="F71" s="139">
        <v>7465853.2470000023</v>
      </c>
      <c r="G71" s="139">
        <v>7982400</v>
      </c>
      <c r="H71" s="139">
        <v>679844764.50885725</v>
      </c>
    </row>
  </sheetData>
  <mergeCells count="11">
    <mergeCell ref="H6:H13"/>
    <mergeCell ref="C6:C13"/>
    <mergeCell ref="D6:D13"/>
    <mergeCell ref="B2:H2"/>
    <mergeCell ref="B3:H3"/>
    <mergeCell ref="C4:G4"/>
    <mergeCell ref="A6:A13"/>
    <mergeCell ref="B6:B13"/>
    <mergeCell ref="E6:E13"/>
    <mergeCell ref="F6:F13"/>
    <mergeCell ref="G6:G1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topLeftCell="A25" workbookViewId="0">
      <selection activeCell="B50" sqref="B50"/>
    </sheetView>
  </sheetViews>
  <sheetFormatPr defaultRowHeight="14.4"/>
  <cols>
    <col min="1" max="1" width="3.88671875" customWidth="1"/>
    <col min="2" max="2" width="50.21875" customWidth="1"/>
    <col min="3" max="3" width="10.6640625" customWidth="1"/>
    <col min="4" max="4" width="11.33203125" customWidth="1"/>
    <col min="5" max="5" width="10.6640625" customWidth="1"/>
  </cols>
  <sheetData>
    <row r="1" spans="1:12" s="3" customFormat="1" ht="2.4" customHeight="1">
      <c r="B1" s="250"/>
      <c r="C1" s="462"/>
      <c r="D1" s="462"/>
      <c r="E1" s="462"/>
    </row>
    <row r="2" spans="1:12" s="3" customFormat="1" ht="17.399999999999999">
      <c r="B2" s="463" t="s">
        <v>515</v>
      </c>
      <c r="C2" s="463"/>
      <c r="D2" s="463"/>
      <c r="E2" s="463"/>
    </row>
    <row r="3" spans="1:12" s="3" customFormat="1" ht="18.75" customHeight="1">
      <c r="B3" s="464" t="s">
        <v>516</v>
      </c>
      <c r="C3" s="464"/>
      <c r="D3" s="464"/>
      <c r="E3" s="464"/>
    </row>
    <row r="4" spans="1:12" s="3" customFormat="1" ht="20.25" customHeight="1">
      <c r="B4" s="465" t="s">
        <v>517</v>
      </c>
      <c r="C4" s="465"/>
      <c r="D4" s="465"/>
      <c r="E4" s="465"/>
    </row>
    <row r="5" spans="1:12" s="3" customFormat="1" ht="4.8" customHeight="1">
      <c r="B5" s="221"/>
      <c r="C5" s="221"/>
      <c r="D5" s="221"/>
      <c r="E5" s="251"/>
    </row>
    <row r="6" spans="1:12" s="3" customFormat="1" ht="19.95" customHeight="1">
      <c r="A6" s="466" t="s">
        <v>58</v>
      </c>
      <c r="B6" s="468" t="s">
        <v>518</v>
      </c>
      <c r="C6" s="470" t="s">
        <v>61</v>
      </c>
      <c r="D6" s="470"/>
      <c r="E6" s="470"/>
    </row>
    <row r="7" spans="1:12" s="222" customFormat="1" ht="11.25" customHeight="1">
      <c r="A7" s="466"/>
      <c r="B7" s="468"/>
      <c r="C7" s="470" t="s">
        <v>62</v>
      </c>
      <c r="D7" s="471" t="s">
        <v>94</v>
      </c>
      <c r="E7" s="471"/>
    </row>
    <row r="8" spans="1:12" s="3" customFormat="1" ht="87" customHeight="1">
      <c r="A8" s="467"/>
      <c r="B8" s="469"/>
      <c r="C8" s="470"/>
      <c r="D8" s="252" t="str">
        <f>'[1]Благоустр 0503'!BR5</f>
        <v>капитальный ремонт внутри сельских дорог, мостов (ст. 225)</v>
      </c>
      <c r="E8" s="253" t="str">
        <f>'[1]Благоустр 0503'!BS5</f>
        <v>капитальное строительство внутрисельских дорог, подпорных стен, мостов,  (ст. 310)</v>
      </c>
    </row>
    <row r="9" spans="1:12" s="4" customFormat="1" ht="9.75" customHeight="1">
      <c r="A9" s="11">
        <v>1</v>
      </c>
      <c r="B9" s="254">
        <v>2</v>
      </c>
      <c r="C9" s="26">
        <v>3</v>
      </c>
      <c r="D9" s="26">
        <v>4</v>
      </c>
      <c r="E9" s="26">
        <v>5</v>
      </c>
    </row>
    <row r="10" spans="1:12" s="3" customFormat="1" ht="13.2">
      <c r="A10" s="29">
        <v>1</v>
      </c>
      <c r="B10" s="199" t="s">
        <v>401</v>
      </c>
      <c r="C10" s="255">
        <v>500000</v>
      </c>
      <c r="D10" s="44">
        <v>500000</v>
      </c>
      <c r="E10" s="44"/>
      <c r="L10" s="256"/>
    </row>
    <row r="11" spans="1:12" s="3" customFormat="1" ht="13.2">
      <c r="A11" s="29">
        <v>2</v>
      </c>
      <c r="B11" s="199" t="s">
        <v>519</v>
      </c>
      <c r="C11" s="255">
        <v>800000</v>
      </c>
      <c r="D11" s="44"/>
      <c r="E11" s="44">
        <v>800000</v>
      </c>
      <c r="L11" s="256"/>
    </row>
    <row r="12" spans="1:12" s="3" customFormat="1" ht="13.2">
      <c r="A12" s="29">
        <v>3</v>
      </c>
      <c r="B12" s="199" t="s">
        <v>520</v>
      </c>
      <c r="C12" s="255">
        <v>800000</v>
      </c>
      <c r="D12" s="44"/>
      <c r="E12" s="44">
        <v>800000</v>
      </c>
    </row>
    <row r="13" spans="1:12" s="3" customFormat="1" ht="13.2">
      <c r="A13" s="29">
        <v>4</v>
      </c>
      <c r="B13" s="199" t="s">
        <v>404</v>
      </c>
      <c r="C13" s="255">
        <v>300000</v>
      </c>
      <c r="D13" s="44">
        <v>300000</v>
      </c>
      <c r="E13" s="44"/>
    </row>
    <row r="14" spans="1:12" s="3" customFormat="1" ht="13.2">
      <c r="A14" s="29">
        <v>5</v>
      </c>
      <c r="B14" s="199" t="s">
        <v>405</v>
      </c>
      <c r="C14" s="255">
        <v>0</v>
      </c>
      <c r="D14" s="44"/>
      <c r="E14" s="44"/>
    </row>
    <row r="15" spans="1:12" s="3" customFormat="1" ht="13.2">
      <c r="A15" s="29">
        <v>6</v>
      </c>
      <c r="B15" s="199" t="s">
        <v>521</v>
      </c>
      <c r="C15" s="255">
        <v>800000</v>
      </c>
      <c r="D15" s="44">
        <v>800000</v>
      </c>
      <c r="E15" s="44"/>
    </row>
    <row r="16" spans="1:12" s="3" customFormat="1" ht="13.2">
      <c r="A16" s="29">
        <v>7</v>
      </c>
      <c r="B16" s="199" t="s">
        <v>407</v>
      </c>
      <c r="C16" s="255">
        <v>800000</v>
      </c>
      <c r="D16" s="44">
        <v>800000</v>
      </c>
      <c r="E16" s="44"/>
    </row>
    <row r="17" spans="1:5" s="3" customFormat="1" ht="13.2">
      <c r="A17" s="29">
        <v>8</v>
      </c>
      <c r="B17" s="199" t="s">
        <v>408</v>
      </c>
      <c r="C17" s="255">
        <v>500000</v>
      </c>
      <c r="D17" s="44">
        <v>500000</v>
      </c>
      <c r="E17" s="44"/>
    </row>
    <row r="18" spans="1:5" s="3" customFormat="1" ht="13.2">
      <c r="A18" s="29">
        <v>9</v>
      </c>
      <c r="B18" s="199" t="s">
        <v>409</v>
      </c>
      <c r="C18" s="255">
        <v>500000</v>
      </c>
      <c r="D18" s="44">
        <v>500000</v>
      </c>
      <c r="E18" s="44"/>
    </row>
    <row r="19" spans="1:5" s="3" customFormat="1" ht="13.2">
      <c r="A19" s="29">
        <v>10</v>
      </c>
      <c r="B19" s="199" t="s">
        <v>410</v>
      </c>
      <c r="C19" s="255">
        <v>300000</v>
      </c>
      <c r="D19" s="44">
        <v>300000</v>
      </c>
      <c r="E19" s="44"/>
    </row>
    <row r="20" spans="1:5" s="3" customFormat="1" ht="13.2">
      <c r="A20" s="29">
        <v>11</v>
      </c>
      <c r="B20" s="199" t="s">
        <v>411</v>
      </c>
      <c r="C20" s="255">
        <v>300000</v>
      </c>
      <c r="D20" s="44">
        <v>300000</v>
      </c>
      <c r="E20" s="44"/>
    </row>
    <row r="21" spans="1:5" s="3" customFormat="1" ht="13.2">
      <c r="A21" s="29">
        <v>12</v>
      </c>
      <c r="B21" s="199" t="s">
        <v>412</v>
      </c>
      <c r="C21" s="255">
        <v>500000</v>
      </c>
      <c r="D21" s="44">
        <v>500000</v>
      </c>
      <c r="E21" s="44"/>
    </row>
    <row r="22" spans="1:5" s="3" customFormat="1" ht="13.2">
      <c r="A22" s="29">
        <v>13</v>
      </c>
      <c r="B22" s="199" t="s">
        <v>413</v>
      </c>
      <c r="C22" s="255">
        <v>900000</v>
      </c>
      <c r="D22" s="44"/>
      <c r="E22" s="44">
        <v>900000</v>
      </c>
    </row>
    <row r="23" spans="1:5" s="3" customFormat="1" ht="13.2">
      <c r="A23" s="29">
        <v>14</v>
      </c>
      <c r="B23" s="199" t="s">
        <v>414</v>
      </c>
      <c r="C23" s="255">
        <v>600000</v>
      </c>
      <c r="D23" s="44">
        <v>600000</v>
      </c>
      <c r="E23" s="44"/>
    </row>
    <row r="24" spans="1:5" s="3" customFormat="1" ht="13.2">
      <c r="A24" s="29">
        <v>15</v>
      </c>
      <c r="B24" s="199" t="s">
        <v>415</v>
      </c>
      <c r="C24" s="255">
        <v>500000</v>
      </c>
      <c r="D24" s="44">
        <v>500000</v>
      </c>
      <c r="E24" s="44"/>
    </row>
    <row r="25" spans="1:5" s="3" customFormat="1" ht="13.2">
      <c r="A25" s="29">
        <v>16</v>
      </c>
      <c r="B25" s="199" t="s">
        <v>416</v>
      </c>
      <c r="C25" s="255">
        <v>300000</v>
      </c>
      <c r="D25" s="44">
        <v>300000</v>
      </c>
      <c r="E25" s="44"/>
    </row>
    <row r="26" spans="1:5" s="3" customFormat="1" ht="13.2">
      <c r="A26" s="29">
        <v>17</v>
      </c>
      <c r="B26" s="199" t="s">
        <v>417</v>
      </c>
      <c r="C26" s="255">
        <v>900000</v>
      </c>
      <c r="D26" s="44">
        <v>900000</v>
      </c>
      <c r="E26" s="44"/>
    </row>
    <row r="27" spans="1:5" s="3" customFormat="1" ht="13.2">
      <c r="A27" s="29">
        <v>18</v>
      </c>
      <c r="B27" s="199" t="s">
        <v>418</v>
      </c>
      <c r="C27" s="255">
        <v>500000</v>
      </c>
      <c r="D27" s="44">
        <v>500000</v>
      </c>
      <c r="E27" s="44"/>
    </row>
    <row r="28" spans="1:5" s="3" customFormat="1" ht="13.2">
      <c r="A28" s="29">
        <v>19</v>
      </c>
      <c r="B28" s="199" t="s">
        <v>419</v>
      </c>
      <c r="C28" s="255">
        <v>500000</v>
      </c>
      <c r="D28" s="44">
        <v>500000</v>
      </c>
      <c r="E28" s="44"/>
    </row>
    <row r="29" spans="1:5" s="3" customFormat="1" ht="13.8" thickBot="1">
      <c r="A29" s="29">
        <v>20</v>
      </c>
      <c r="B29" s="200" t="s">
        <v>420</v>
      </c>
      <c r="C29" s="255">
        <v>500000</v>
      </c>
      <c r="D29" s="44">
        <v>500000</v>
      </c>
      <c r="E29" s="44"/>
    </row>
    <row r="30" spans="1:5" s="3" customFormat="1" ht="9.6" customHeight="1">
      <c r="A30" s="29"/>
      <c r="B30" s="257"/>
      <c r="C30" s="255">
        <v>0</v>
      </c>
      <c r="D30" s="13"/>
      <c r="E30" s="13"/>
    </row>
    <row r="31" spans="1:5" s="3" customFormat="1" ht="12" customHeight="1">
      <c r="A31" s="29"/>
      <c r="B31" s="257"/>
      <c r="C31" s="255">
        <v>0</v>
      </c>
      <c r="D31" s="13"/>
      <c r="E31" s="13"/>
    </row>
    <row r="32" spans="1:5" s="3" customFormat="1" ht="13.2">
      <c r="A32" s="29"/>
      <c r="B32" s="257" t="s">
        <v>50</v>
      </c>
      <c r="C32" s="255">
        <v>10800000</v>
      </c>
      <c r="D32" s="255">
        <v>8300000</v>
      </c>
      <c r="E32" s="255">
        <v>2500000</v>
      </c>
    </row>
    <row r="33" spans="1:5" s="3" customFormat="1" ht="13.2">
      <c r="A33" s="29"/>
      <c r="B33" s="258" t="s">
        <v>522</v>
      </c>
      <c r="C33" s="255"/>
      <c r="D33" s="13"/>
      <c r="E33" s="13"/>
    </row>
    <row r="34" spans="1:5" s="3" customFormat="1" ht="26.4">
      <c r="A34" s="29">
        <v>1</v>
      </c>
      <c r="B34" s="259" t="s">
        <v>523</v>
      </c>
      <c r="C34" s="260">
        <v>950000</v>
      </c>
      <c r="D34" s="44"/>
      <c r="E34" s="44">
        <v>950000</v>
      </c>
    </row>
    <row r="35" spans="1:5" s="3" customFormat="1" ht="13.2">
      <c r="A35" s="29">
        <v>2</v>
      </c>
      <c r="B35" s="259" t="s">
        <v>524</v>
      </c>
      <c r="C35" s="260">
        <v>150000</v>
      </c>
      <c r="D35" s="44">
        <v>150000</v>
      </c>
      <c r="E35" s="44"/>
    </row>
    <row r="36" spans="1:5" s="3" customFormat="1" ht="13.2">
      <c r="A36" s="29">
        <v>3</v>
      </c>
      <c r="B36" s="259" t="s">
        <v>525</v>
      </c>
      <c r="C36" s="260">
        <v>200000</v>
      </c>
      <c r="D36" s="44">
        <v>200000</v>
      </c>
      <c r="E36" s="44"/>
    </row>
    <row r="37" spans="1:5" s="3" customFormat="1" ht="26.4">
      <c r="A37" s="29">
        <v>4</v>
      </c>
      <c r="B37" s="259" t="s">
        <v>526</v>
      </c>
      <c r="C37" s="260">
        <v>600000</v>
      </c>
      <c r="D37" s="44"/>
      <c r="E37" s="44">
        <v>600000</v>
      </c>
    </row>
    <row r="38" spans="1:5" s="3" customFormat="1" ht="13.2">
      <c r="A38" s="29">
        <v>5</v>
      </c>
      <c r="B38" s="261" t="s">
        <v>527</v>
      </c>
      <c r="C38" s="260">
        <v>150000</v>
      </c>
      <c r="D38" s="44">
        <v>150000</v>
      </c>
      <c r="E38" s="44"/>
    </row>
    <row r="39" spans="1:5" s="3" customFormat="1" ht="13.2">
      <c r="A39" s="29">
        <v>6</v>
      </c>
      <c r="B39" s="261" t="s">
        <v>528</v>
      </c>
      <c r="C39" s="260">
        <v>282700</v>
      </c>
      <c r="D39" s="44">
        <v>282700</v>
      </c>
      <c r="E39" s="44"/>
    </row>
    <row r="40" spans="1:5" s="3" customFormat="1" ht="13.2">
      <c r="A40" s="29">
        <v>7</v>
      </c>
      <c r="B40" s="261" t="s">
        <v>529</v>
      </c>
      <c r="C40" s="260">
        <v>300000</v>
      </c>
      <c r="D40" s="44">
        <v>300000</v>
      </c>
      <c r="E40" s="44"/>
    </row>
    <row r="41" spans="1:5" s="3" customFormat="1" ht="26.4">
      <c r="A41" s="29">
        <v>8</v>
      </c>
      <c r="B41" s="259" t="s">
        <v>530</v>
      </c>
      <c r="C41" s="260">
        <v>400000</v>
      </c>
      <c r="D41" s="44">
        <v>400000</v>
      </c>
      <c r="E41" s="44"/>
    </row>
    <row r="42" spans="1:5" s="3" customFormat="1" ht="13.2">
      <c r="A42" s="29">
        <v>9</v>
      </c>
      <c r="B42" s="259" t="s">
        <v>531</v>
      </c>
      <c r="C42" s="260">
        <v>300000</v>
      </c>
      <c r="D42" s="44">
        <v>300000</v>
      </c>
      <c r="E42" s="44"/>
    </row>
    <row r="43" spans="1:5" s="3" customFormat="1" ht="13.2">
      <c r="A43" s="29">
        <v>10</v>
      </c>
      <c r="B43" s="259" t="s">
        <v>532</v>
      </c>
      <c r="C43" s="260">
        <v>200000</v>
      </c>
      <c r="D43" s="44">
        <v>200000</v>
      </c>
      <c r="E43" s="44"/>
    </row>
    <row r="44" spans="1:5" s="3" customFormat="1" ht="13.2">
      <c r="A44" s="29">
        <v>11</v>
      </c>
      <c r="B44" s="261" t="s">
        <v>533</v>
      </c>
      <c r="C44" s="260">
        <v>800000</v>
      </c>
      <c r="D44" s="44"/>
      <c r="E44" s="44">
        <v>800000</v>
      </c>
    </row>
    <row r="45" spans="1:5" s="3" customFormat="1" ht="13.2">
      <c r="A45" s="29"/>
      <c r="B45" s="262" t="s">
        <v>50</v>
      </c>
      <c r="C45" s="139">
        <v>4332700</v>
      </c>
      <c r="D45" s="139">
        <v>1982700</v>
      </c>
      <c r="E45" s="139">
        <v>2350000</v>
      </c>
    </row>
    <row r="46" spans="1:5" s="3" customFormat="1" ht="13.2">
      <c r="A46" s="29"/>
      <c r="B46" s="263" t="s">
        <v>534</v>
      </c>
      <c r="C46" s="139">
        <v>15132700</v>
      </c>
      <c r="D46" s="139">
        <v>10282700</v>
      </c>
      <c r="E46" s="139">
        <v>4850000</v>
      </c>
    </row>
  </sheetData>
  <mergeCells count="9">
    <mergeCell ref="C1:E1"/>
    <mergeCell ref="B2:E2"/>
    <mergeCell ref="B3:E3"/>
    <mergeCell ref="B4:E4"/>
    <mergeCell ref="A6:A8"/>
    <mergeCell ref="B6:B8"/>
    <mergeCell ref="C6:E6"/>
    <mergeCell ref="C7:C8"/>
    <mergeCell ref="D7:E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C108"/>
  <sheetViews>
    <sheetView workbookViewId="0">
      <selection activeCell="I1" sqref="I1:I1048576"/>
    </sheetView>
  </sheetViews>
  <sheetFormatPr defaultRowHeight="14.4"/>
  <cols>
    <col min="1" max="1" width="2.44140625" customWidth="1"/>
    <col min="2" max="2" width="47" customWidth="1"/>
    <col min="3" max="3" width="8.21875" customWidth="1"/>
    <col min="4" max="4" width="9.5546875" customWidth="1"/>
    <col min="5" max="6" width="9.6640625" customWidth="1"/>
  </cols>
  <sheetData>
    <row r="1" spans="1:211" ht="15" customHeight="1"/>
    <row r="2" spans="1:211" s="2" customFormat="1" ht="13.2">
      <c r="B2" s="141"/>
      <c r="C2" s="476" t="s">
        <v>421</v>
      </c>
      <c r="D2" s="476"/>
      <c r="E2" s="476"/>
      <c r="F2" s="476"/>
    </row>
    <row r="3" spans="1:211" s="2" customFormat="1" ht="13.2">
      <c r="B3" s="476" t="s">
        <v>52</v>
      </c>
      <c r="C3" s="476"/>
      <c r="D3" s="476"/>
      <c r="E3" s="476"/>
      <c r="F3" s="476"/>
    </row>
    <row r="4" spans="1:211" s="2" customFormat="1" ht="13.2">
      <c r="B4" s="476" t="s">
        <v>422</v>
      </c>
      <c r="C4" s="476"/>
      <c r="D4" s="476"/>
      <c r="E4" s="476"/>
      <c r="F4" s="476"/>
    </row>
    <row r="5" spans="1:211" s="2" customFormat="1" ht="13.2">
      <c r="B5" s="476" t="s">
        <v>423</v>
      </c>
      <c r="C5" s="476"/>
      <c r="D5" s="476"/>
      <c r="E5" s="476"/>
      <c r="F5" s="476"/>
    </row>
    <row r="6" spans="1:211">
      <c r="B6" s="142"/>
      <c r="C6" s="142"/>
      <c r="D6" s="142" t="s">
        <v>9</v>
      </c>
    </row>
    <row r="7" spans="1:211" ht="49.65" customHeight="1">
      <c r="A7" s="477" t="s">
        <v>424</v>
      </c>
      <c r="B7" s="477"/>
      <c r="C7" s="477"/>
      <c r="D7" s="477"/>
      <c r="E7" s="477"/>
      <c r="F7" s="477"/>
    </row>
    <row r="8" spans="1:211" ht="18">
      <c r="A8" s="143"/>
      <c r="B8" s="143"/>
      <c r="C8" s="143"/>
      <c r="D8" s="143"/>
    </row>
    <row r="9" spans="1:211" ht="12.75" customHeight="1">
      <c r="A9" s="472"/>
      <c r="B9" s="472"/>
      <c r="C9" s="471" t="s">
        <v>425</v>
      </c>
      <c r="D9" s="473" t="s">
        <v>426</v>
      </c>
      <c r="E9" s="474"/>
      <c r="F9" s="475"/>
    </row>
    <row r="10" spans="1:211" ht="91.95" customHeight="1">
      <c r="A10" s="472"/>
      <c r="B10" s="472"/>
      <c r="C10" s="471"/>
      <c r="D10" s="144" t="s">
        <v>62</v>
      </c>
      <c r="E10" s="144" t="s">
        <v>63</v>
      </c>
      <c r="F10" s="144" t="s">
        <v>64</v>
      </c>
    </row>
    <row r="11" spans="1:211" ht="13.65" customHeight="1">
      <c r="A11" s="145">
        <v>1</v>
      </c>
      <c r="B11" s="145">
        <v>2</v>
      </c>
      <c r="C11" s="146">
        <v>3</v>
      </c>
      <c r="D11" s="146">
        <v>4</v>
      </c>
      <c r="E11" s="146">
        <v>5</v>
      </c>
      <c r="F11" s="146">
        <v>6</v>
      </c>
    </row>
    <row r="12" spans="1:211">
      <c r="A12" s="147" t="s">
        <v>427</v>
      </c>
      <c r="B12" s="148" t="s">
        <v>250</v>
      </c>
      <c r="C12" s="149">
        <v>13</v>
      </c>
      <c r="D12" s="150">
        <v>1600000</v>
      </c>
      <c r="E12" s="12">
        <v>1600000</v>
      </c>
      <c r="F12" s="12">
        <v>1600000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</row>
    <row r="13" spans="1:211" ht="27.6">
      <c r="A13" s="151" t="s">
        <v>428</v>
      </c>
      <c r="B13" s="152" t="s">
        <v>429</v>
      </c>
      <c r="C13" s="150">
        <v>3</v>
      </c>
      <c r="D13" s="153">
        <v>36000</v>
      </c>
      <c r="E13" s="12">
        <v>36000</v>
      </c>
      <c r="F13" s="12">
        <v>36000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</row>
    <row r="14" spans="1:211">
      <c r="A14" s="154"/>
      <c r="B14" s="155" t="s">
        <v>297</v>
      </c>
      <c r="C14" s="14">
        <v>16</v>
      </c>
      <c r="D14" s="14">
        <v>1636000</v>
      </c>
      <c r="E14" s="12">
        <v>1636000</v>
      </c>
      <c r="F14" s="12">
        <v>1636000</v>
      </c>
    </row>
    <row r="15" spans="1:211">
      <c r="A15" s="156"/>
      <c r="B15" s="157"/>
      <c r="C15" s="156"/>
      <c r="D15" s="156"/>
    </row>
    <row r="16" spans="1:211">
      <c r="A16" s="156"/>
      <c r="B16" s="157"/>
      <c r="C16" s="156"/>
      <c r="D16" s="156"/>
    </row>
    <row r="17" spans="1:4">
      <c r="A17" s="156"/>
      <c r="B17" s="157"/>
      <c r="C17" s="156"/>
      <c r="D17" s="156"/>
    </row>
    <row r="18" spans="1:4">
      <c r="A18" s="156"/>
      <c r="B18" s="157"/>
      <c r="C18" s="156"/>
      <c r="D18" s="156"/>
    </row>
    <row r="19" spans="1:4">
      <c r="A19" s="156"/>
      <c r="B19" s="157"/>
      <c r="C19" s="156"/>
      <c r="D19" s="156"/>
    </row>
    <row r="20" spans="1:4">
      <c r="A20" s="156"/>
      <c r="B20" s="158"/>
      <c r="C20" s="156"/>
      <c r="D20" s="156"/>
    </row>
    <row r="21" spans="1:4">
      <c r="A21" s="156"/>
      <c r="B21" s="157"/>
      <c r="C21" s="156"/>
      <c r="D21" s="156"/>
    </row>
    <row r="22" spans="1:4">
      <c r="A22" s="156"/>
      <c r="B22" s="157"/>
      <c r="C22" s="156"/>
      <c r="D22" s="156"/>
    </row>
    <row r="23" spans="1:4">
      <c r="A23" s="156"/>
      <c r="B23" s="157"/>
      <c r="C23" s="156"/>
      <c r="D23" s="156"/>
    </row>
    <row r="24" spans="1:4">
      <c r="A24" s="156"/>
      <c r="B24" s="157"/>
      <c r="C24" s="156"/>
      <c r="D24" s="156"/>
    </row>
    <row r="25" spans="1:4">
      <c r="A25" s="156"/>
      <c r="B25" s="157"/>
      <c r="C25" s="156"/>
      <c r="D25" s="156"/>
    </row>
    <row r="26" spans="1:4">
      <c r="A26" s="156"/>
      <c r="B26" s="157"/>
      <c r="C26" s="156"/>
      <c r="D26" s="156"/>
    </row>
    <row r="27" spans="1:4">
      <c r="A27" s="156"/>
      <c r="B27" s="157"/>
      <c r="C27" s="156"/>
      <c r="D27" s="156"/>
    </row>
    <row r="28" spans="1:4">
      <c r="A28" s="156"/>
      <c r="B28" s="157"/>
      <c r="C28" s="156"/>
      <c r="D28" s="156"/>
    </row>
    <row r="29" spans="1:4">
      <c r="A29" s="156"/>
      <c r="B29" s="157"/>
      <c r="C29" s="156"/>
      <c r="D29" s="156"/>
    </row>
    <row r="30" spans="1:4">
      <c r="A30" s="156"/>
      <c r="B30" s="157"/>
      <c r="C30" s="156"/>
      <c r="D30" s="156"/>
    </row>
    <row r="31" spans="1:4">
      <c r="A31" s="156"/>
      <c r="B31" s="157"/>
      <c r="C31" s="156"/>
      <c r="D31" s="156"/>
    </row>
    <row r="32" spans="1:4">
      <c r="A32" s="156"/>
      <c r="B32" s="157"/>
      <c r="C32" s="156"/>
      <c r="D32" s="156"/>
    </row>
    <row r="33" spans="1:4">
      <c r="A33" s="156"/>
      <c r="B33" s="157"/>
      <c r="C33" s="156"/>
      <c r="D33" s="156"/>
    </row>
    <row r="34" spans="1:4">
      <c r="A34" s="156"/>
      <c r="B34" s="157"/>
      <c r="C34" s="156"/>
      <c r="D34" s="156"/>
    </row>
    <row r="35" spans="1:4">
      <c r="A35" s="156"/>
      <c r="B35" s="157"/>
      <c r="C35" s="156"/>
      <c r="D35" s="156"/>
    </row>
    <row r="36" spans="1:4">
      <c r="A36" s="156"/>
      <c r="B36" s="157"/>
      <c r="C36" s="156"/>
      <c r="D36" s="156"/>
    </row>
    <row r="37" spans="1:4">
      <c r="A37" s="156"/>
      <c r="B37" s="157"/>
      <c r="C37" s="156"/>
      <c r="D37" s="156"/>
    </row>
    <row r="38" spans="1:4">
      <c r="A38" s="156"/>
      <c r="B38" s="157"/>
      <c r="C38" s="156"/>
      <c r="D38" s="156"/>
    </row>
    <row r="39" spans="1:4">
      <c r="A39" s="156"/>
      <c r="B39" s="157"/>
      <c r="C39" s="156"/>
      <c r="D39" s="156"/>
    </row>
    <row r="40" spans="1:4">
      <c r="A40" s="156"/>
      <c r="B40" s="157"/>
      <c r="C40" s="156"/>
      <c r="D40" s="156"/>
    </row>
    <row r="41" spans="1:4">
      <c r="A41" s="156"/>
      <c r="B41" s="157"/>
      <c r="C41" s="156"/>
      <c r="D41" s="156"/>
    </row>
    <row r="42" spans="1:4">
      <c r="A42" s="156"/>
      <c r="B42" s="157"/>
      <c r="C42" s="156"/>
      <c r="D42" s="156"/>
    </row>
    <row r="43" spans="1:4">
      <c r="A43" s="156"/>
      <c r="B43" s="157"/>
      <c r="C43" s="156"/>
      <c r="D43" s="156"/>
    </row>
    <row r="44" spans="1:4">
      <c r="A44" s="156"/>
      <c r="B44" s="157"/>
      <c r="C44" s="156"/>
      <c r="D44" s="156"/>
    </row>
    <row r="45" spans="1:4">
      <c r="A45" s="156"/>
      <c r="B45" s="157"/>
      <c r="C45" s="156"/>
      <c r="D45" s="156"/>
    </row>
    <row r="46" spans="1:4">
      <c r="A46" s="156"/>
      <c r="B46" s="157"/>
      <c r="C46" s="156"/>
      <c r="D46" s="156"/>
    </row>
    <row r="47" spans="1:4">
      <c r="A47" s="156"/>
      <c r="B47" s="157"/>
      <c r="C47" s="156"/>
      <c r="D47" s="156"/>
    </row>
    <row r="48" spans="1:4">
      <c r="A48" s="156"/>
      <c r="B48" s="157"/>
      <c r="C48" s="156"/>
      <c r="D48" s="156"/>
    </row>
    <row r="49" spans="1:4">
      <c r="A49" s="156"/>
      <c r="B49" s="157"/>
      <c r="C49" s="156"/>
      <c r="D49" s="156"/>
    </row>
    <row r="50" spans="1:4">
      <c r="A50" s="156"/>
      <c r="B50" s="156"/>
      <c r="C50" s="156"/>
      <c r="D50" s="156"/>
    </row>
    <row r="51" spans="1:4">
      <c r="A51" s="156"/>
      <c r="B51" s="156"/>
      <c r="C51" s="156"/>
      <c r="D51" s="156"/>
    </row>
    <row r="52" spans="1:4">
      <c r="A52" s="156"/>
      <c r="B52" s="156"/>
      <c r="C52" s="156"/>
      <c r="D52" s="156"/>
    </row>
    <row r="53" spans="1:4">
      <c r="A53" s="156"/>
      <c r="B53" s="156"/>
      <c r="C53" s="156"/>
      <c r="D53" s="156"/>
    </row>
    <row r="54" spans="1:4">
      <c r="A54" s="156"/>
      <c r="B54" s="156"/>
      <c r="C54" s="156"/>
      <c r="D54" s="156"/>
    </row>
    <row r="55" spans="1:4">
      <c r="A55" s="156"/>
      <c r="B55" s="156"/>
      <c r="C55" s="156"/>
      <c r="D55" s="156"/>
    </row>
    <row r="56" spans="1:4">
      <c r="A56" s="156"/>
      <c r="B56" s="156"/>
      <c r="C56" s="156"/>
      <c r="D56" s="156"/>
    </row>
    <row r="57" spans="1:4">
      <c r="A57" s="156"/>
      <c r="B57" s="156"/>
      <c r="C57" s="156"/>
      <c r="D57" s="156"/>
    </row>
    <row r="58" spans="1:4">
      <c r="A58" s="156"/>
      <c r="B58" s="156"/>
      <c r="C58" s="156"/>
      <c r="D58" s="156"/>
    </row>
    <row r="59" spans="1:4">
      <c r="A59" s="156"/>
      <c r="B59" s="156"/>
      <c r="C59" s="156"/>
      <c r="D59" s="156"/>
    </row>
    <row r="60" spans="1:4">
      <c r="A60" s="156"/>
      <c r="B60" s="156"/>
      <c r="C60" s="156"/>
      <c r="D60" s="156"/>
    </row>
    <row r="61" spans="1:4">
      <c r="A61" s="156"/>
      <c r="B61" s="156"/>
      <c r="C61" s="156"/>
      <c r="D61" s="156"/>
    </row>
    <row r="62" spans="1:4">
      <c r="A62" s="156"/>
      <c r="B62" s="156"/>
      <c r="C62" s="156"/>
      <c r="D62" s="156"/>
    </row>
    <row r="63" spans="1:4">
      <c r="A63" s="156"/>
      <c r="B63" s="156"/>
      <c r="C63" s="156"/>
      <c r="D63" s="156"/>
    </row>
    <row r="64" spans="1:4">
      <c r="A64" s="156"/>
      <c r="B64" s="156"/>
      <c r="C64" s="156"/>
      <c r="D64" s="156"/>
    </row>
    <row r="65" spans="1:4">
      <c r="A65" s="156"/>
      <c r="B65" s="156"/>
      <c r="C65" s="156"/>
      <c r="D65" s="156"/>
    </row>
    <row r="66" spans="1:4">
      <c r="A66" s="156"/>
      <c r="B66" s="156"/>
      <c r="C66" s="156"/>
      <c r="D66" s="156"/>
    </row>
    <row r="67" spans="1:4">
      <c r="A67" s="156"/>
      <c r="B67" s="156"/>
      <c r="C67" s="156"/>
      <c r="D67" s="156"/>
    </row>
    <row r="68" spans="1:4">
      <c r="A68" s="156"/>
      <c r="B68" s="156"/>
      <c r="C68" s="156"/>
      <c r="D68" s="156"/>
    </row>
    <row r="69" spans="1:4">
      <c r="A69" s="156"/>
      <c r="B69" s="156"/>
      <c r="C69" s="156"/>
      <c r="D69" s="156"/>
    </row>
    <row r="70" spans="1:4">
      <c r="A70" s="156"/>
      <c r="B70" s="156"/>
      <c r="C70" s="156"/>
      <c r="D70" s="156"/>
    </row>
    <row r="71" spans="1:4">
      <c r="A71" s="156"/>
      <c r="B71" s="156"/>
      <c r="C71" s="156"/>
      <c r="D71" s="156"/>
    </row>
    <row r="72" spans="1:4">
      <c r="A72" s="156"/>
      <c r="B72" s="156"/>
      <c r="C72" s="156"/>
      <c r="D72" s="156"/>
    </row>
    <row r="73" spans="1:4">
      <c r="A73" s="156"/>
      <c r="B73" s="156"/>
      <c r="C73" s="156"/>
      <c r="D73" s="156"/>
    </row>
    <row r="74" spans="1:4">
      <c r="A74" s="156"/>
      <c r="B74" s="156"/>
      <c r="C74" s="156"/>
      <c r="D74" s="156"/>
    </row>
    <row r="75" spans="1:4">
      <c r="A75" s="156"/>
      <c r="B75" s="156"/>
      <c r="C75" s="156"/>
      <c r="D75" s="156"/>
    </row>
    <row r="76" spans="1:4">
      <c r="A76" s="156"/>
      <c r="B76" s="156"/>
      <c r="C76" s="156"/>
      <c r="D76" s="156"/>
    </row>
    <row r="77" spans="1:4">
      <c r="A77" s="156"/>
      <c r="B77" s="156"/>
      <c r="C77" s="156"/>
      <c r="D77" s="156"/>
    </row>
    <row r="78" spans="1:4">
      <c r="A78" s="156"/>
      <c r="B78" s="156"/>
      <c r="C78" s="156"/>
      <c r="D78" s="156"/>
    </row>
    <row r="79" spans="1:4">
      <c r="A79" s="156"/>
      <c r="B79" s="156"/>
      <c r="C79" s="156"/>
      <c r="D79" s="156"/>
    </row>
    <row r="80" spans="1:4">
      <c r="A80" s="156"/>
      <c r="B80" s="156"/>
      <c r="C80" s="156"/>
      <c r="D80" s="156"/>
    </row>
    <row r="81" spans="1:4">
      <c r="A81" s="156"/>
      <c r="B81" s="156"/>
      <c r="C81" s="156"/>
      <c r="D81" s="156"/>
    </row>
    <row r="82" spans="1:4">
      <c r="A82" s="156"/>
      <c r="B82" s="156"/>
      <c r="C82" s="156"/>
      <c r="D82" s="156"/>
    </row>
    <row r="83" spans="1:4">
      <c r="A83" s="156"/>
      <c r="B83" s="156"/>
      <c r="C83" s="156"/>
      <c r="D83" s="156"/>
    </row>
    <row r="84" spans="1:4">
      <c r="A84" s="156"/>
      <c r="B84" s="156"/>
      <c r="C84" s="156"/>
      <c r="D84" s="156"/>
    </row>
    <row r="85" spans="1:4">
      <c r="A85" s="156"/>
      <c r="B85" s="156"/>
      <c r="C85" s="156"/>
      <c r="D85" s="156"/>
    </row>
    <row r="86" spans="1:4">
      <c r="A86" s="156"/>
      <c r="B86" s="156"/>
      <c r="C86" s="156"/>
      <c r="D86" s="156"/>
    </row>
    <row r="87" spans="1:4">
      <c r="A87" s="156"/>
      <c r="B87" s="156"/>
      <c r="C87" s="156"/>
      <c r="D87" s="156"/>
    </row>
    <row r="88" spans="1:4">
      <c r="A88" s="156"/>
      <c r="B88" s="156"/>
      <c r="C88" s="156"/>
      <c r="D88" s="156"/>
    </row>
    <row r="89" spans="1:4">
      <c r="A89" s="156"/>
      <c r="B89" s="156"/>
      <c r="C89" s="156"/>
      <c r="D89" s="156"/>
    </row>
    <row r="90" spans="1:4">
      <c r="A90" s="156"/>
      <c r="B90" s="156"/>
      <c r="C90" s="156"/>
      <c r="D90" s="156"/>
    </row>
    <row r="91" spans="1:4">
      <c r="A91" s="156"/>
      <c r="B91" s="156"/>
      <c r="C91" s="156"/>
      <c r="D91" s="156"/>
    </row>
    <row r="92" spans="1:4">
      <c r="A92" s="156"/>
      <c r="B92" s="156"/>
      <c r="C92" s="156"/>
      <c r="D92" s="156"/>
    </row>
    <row r="93" spans="1:4">
      <c r="A93" s="156"/>
      <c r="B93" s="156"/>
      <c r="C93" s="156"/>
      <c r="D93" s="156"/>
    </row>
    <row r="94" spans="1:4">
      <c r="A94" s="156"/>
      <c r="B94" s="156"/>
      <c r="C94" s="156"/>
      <c r="D94" s="156"/>
    </row>
    <row r="95" spans="1:4">
      <c r="A95" s="156"/>
      <c r="B95" s="156"/>
      <c r="C95" s="156"/>
      <c r="D95" s="156"/>
    </row>
    <row r="96" spans="1:4">
      <c r="A96" s="156"/>
      <c r="B96" s="156"/>
      <c r="C96" s="156"/>
      <c r="D96" s="156"/>
    </row>
    <row r="97" spans="1:4">
      <c r="A97" s="156"/>
      <c r="B97" s="156"/>
      <c r="C97" s="156"/>
      <c r="D97" s="156"/>
    </row>
    <row r="98" spans="1:4">
      <c r="A98" s="156"/>
      <c r="B98" s="156"/>
      <c r="C98" s="156"/>
      <c r="D98" s="156"/>
    </row>
    <row r="99" spans="1:4">
      <c r="A99" s="156"/>
      <c r="B99" s="156"/>
      <c r="C99" s="156"/>
      <c r="D99" s="156"/>
    </row>
    <row r="100" spans="1:4">
      <c r="A100" s="156"/>
      <c r="B100" s="156"/>
      <c r="C100" s="156"/>
      <c r="D100" s="156"/>
    </row>
    <row r="101" spans="1:4">
      <c r="A101" s="156"/>
      <c r="B101" s="156"/>
      <c r="C101" s="156"/>
      <c r="D101" s="156"/>
    </row>
    <row r="102" spans="1:4">
      <c r="A102" s="156"/>
      <c r="B102" s="156"/>
      <c r="C102" s="156"/>
      <c r="D102" s="156"/>
    </row>
    <row r="103" spans="1:4">
      <c r="A103" s="156"/>
      <c r="B103" s="156"/>
      <c r="C103" s="156"/>
      <c r="D103" s="156"/>
    </row>
    <row r="104" spans="1:4">
      <c r="A104" s="156"/>
      <c r="B104" s="156"/>
      <c r="C104" s="156"/>
      <c r="D104" s="156"/>
    </row>
    <row r="105" spans="1:4">
      <c r="A105" s="156"/>
      <c r="B105" s="156"/>
      <c r="C105" s="156"/>
      <c r="D105" s="156"/>
    </row>
    <row r="106" spans="1:4">
      <c r="A106" s="156"/>
      <c r="B106" s="156"/>
      <c r="C106" s="156"/>
      <c r="D106" s="156"/>
    </row>
    <row r="107" spans="1:4">
      <c r="A107" s="156"/>
      <c r="B107" s="156"/>
      <c r="C107" s="156"/>
      <c r="D107" s="156"/>
    </row>
    <row r="108" spans="1:4">
      <c r="A108" s="156"/>
      <c r="B108" s="156"/>
      <c r="C108" s="156"/>
      <c r="D108" s="156"/>
    </row>
  </sheetData>
  <mergeCells count="9">
    <mergeCell ref="A9:A10"/>
    <mergeCell ref="B9:B10"/>
    <mergeCell ref="C9:C10"/>
    <mergeCell ref="D9:F9"/>
    <mergeCell ref="C2:F2"/>
    <mergeCell ref="B3:F3"/>
    <mergeCell ref="B4:F4"/>
    <mergeCell ref="B5:F5"/>
    <mergeCell ref="A7:F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прил №3</vt:lpstr>
      <vt:lpstr>прил №4</vt:lpstr>
      <vt:lpstr>прил №5</vt:lpstr>
      <vt:lpstr>прил №6</vt:lpstr>
      <vt:lpstr>прил №7</vt:lpstr>
      <vt:lpstr>прил №8</vt:lpstr>
      <vt:lpstr>расш №1 к 8 прил</vt:lpstr>
      <vt:lpstr>расш №2 к прил №8</vt:lpstr>
      <vt:lpstr>прил №9</vt:lpstr>
      <vt:lpstr>прил №10</vt:lpstr>
      <vt:lpstr>прил №12</vt:lpstr>
      <vt:lpstr>прил №13</vt:lpstr>
      <vt:lpstr>прил №14</vt:lpstr>
      <vt:lpstr>прил №15</vt:lpstr>
      <vt:lpstr>прил №16</vt:lpstr>
      <vt:lpstr>прил №17</vt:lpstr>
      <vt:lpstr>прил №18</vt:lpstr>
      <vt:lpstr>прил №19</vt:lpstr>
      <vt:lpstr>прил №20</vt:lpstr>
      <vt:lpstr>прил №21</vt:lpstr>
      <vt:lpstr>Расчет дотации поселениям</vt:lpstr>
      <vt:lpstr>суммарная оценка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2018-12-20T13:22:46Z</dcterms:modified>
</cp:coreProperties>
</file>