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YandexDisk\СЕССИИ\12- сессия седьмого созыва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Print_Area" localSheetId="0">Лист1!$A$1:$F$103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69" i="1" l="1"/>
  <c r="F69" i="1"/>
  <c r="F40" i="1"/>
  <c r="E40" i="1"/>
  <c r="D37" i="1"/>
  <c r="C37" i="1"/>
  <c r="F17" i="1" l="1"/>
  <c r="F18" i="1"/>
  <c r="F19" i="1"/>
  <c r="F20" i="1"/>
  <c r="F21" i="1"/>
  <c r="F22" i="1"/>
  <c r="F23" i="1"/>
  <c r="F25" i="1"/>
  <c r="F26" i="1"/>
  <c r="F27" i="1"/>
  <c r="F28" i="1"/>
  <c r="F29" i="1"/>
  <c r="F30" i="1"/>
  <c r="F31" i="1"/>
  <c r="F32" i="1"/>
  <c r="F33" i="1"/>
  <c r="F34" i="1"/>
  <c r="F35" i="1"/>
  <c r="F38" i="1"/>
  <c r="F39" i="1"/>
  <c r="F37" i="1" s="1"/>
  <c r="F42" i="1"/>
  <c r="F44" i="1"/>
  <c r="F46" i="1"/>
  <c r="F47" i="1"/>
  <c r="F48" i="1"/>
  <c r="F49" i="1"/>
  <c r="F50" i="1"/>
  <c r="F51" i="1"/>
  <c r="F52" i="1"/>
  <c r="F53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70" i="1"/>
  <c r="F72" i="1"/>
  <c r="F73" i="1"/>
  <c r="F74" i="1"/>
  <c r="F75" i="1"/>
  <c r="F76" i="1"/>
  <c r="E78" i="1" l="1"/>
  <c r="F78" i="1"/>
  <c r="E75" i="1"/>
  <c r="E74" i="1"/>
  <c r="E73" i="1"/>
  <c r="D54" i="1" l="1"/>
  <c r="C54" i="1"/>
  <c r="E52" i="1"/>
  <c r="E35" i="1"/>
  <c r="F54" i="1" l="1"/>
  <c r="E46" i="1"/>
  <c r="E30" i="1"/>
  <c r="E32" i="1"/>
  <c r="E26" i="1"/>
  <c r="E72" i="1" l="1"/>
  <c r="E76" i="1"/>
  <c r="D71" i="1"/>
  <c r="C71" i="1"/>
  <c r="E44" i="1"/>
  <c r="E51" i="1"/>
  <c r="E38" i="1"/>
  <c r="E39" i="1"/>
  <c r="F71" i="1" l="1"/>
  <c r="E71" i="1"/>
  <c r="D24" i="1"/>
  <c r="C24" i="1"/>
  <c r="F24" i="1" l="1"/>
  <c r="E24" i="1"/>
  <c r="C99" i="1"/>
  <c r="E49" i="1" l="1"/>
  <c r="F88" i="1" l="1"/>
  <c r="F89" i="1"/>
  <c r="F90" i="1"/>
  <c r="F91" i="1"/>
  <c r="F92" i="1"/>
  <c r="F93" i="1"/>
  <c r="F94" i="1"/>
  <c r="F95" i="1"/>
  <c r="F96" i="1"/>
  <c r="F97" i="1"/>
  <c r="F98" i="1"/>
  <c r="F87" i="1"/>
  <c r="E88" i="1"/>
  <c r="E89" i="1"/>
  <c r="E90" i="1"/>
  <c r="E91" i="1"/>
  <c r="E92" i="1"/>
  <c r="E93" i="1"/>
  <c r="E94" i="1"/>
  <c r="E95" i="1"/>
  <c r="E96" i="1"/>
  <c r="E97" i="1"/>
  <c r="E98" i="1"/>
  <c r="E87" i="1"/>
  <c r="D99" i="1"/>
  <c r="F99" i="1" l="1"/>
  <c r="E99" i="1"/>
  <c r="E17" i="1"/>
  <c r="E18" i="1"/>
  <c r="E19" i="1"/>
  <c r="E21" i="1"/>
  <c r="E23" i="1"/>
  <c r="E47" i="1"/>
  <c r="E48" i="1"/>
  <c r="E50" i="1"/>
  <c r="E53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70" i="1"/>
  <c r="D41" i="1"/>
  <c r="D16" i="1"/>
  <c r="C41" i="1"/>
  <c r="F41" i="1" l="1"/>
  <c r="C36" i="1"/>
  <c r="D36" i="1"/>
  <c r="E41" i="1"/>
  <c r="E54" i="1"/>
  <c r="D15" i="1"/>
  <c r="D14" i="1" s="1"/>
  <c r="C16" i="1"/>
  <c r="F16" i="1" s="1"/>
  <c r="F36" i="1" l="1"/>
  <c r="E36" i="1"/>
  <c r="C15" i="1"/>
  <c r="E16" i="1"/>
  <c r="C14" i="1" l="1"/>
  <c r="F14" i="1" s="1"/>
  <c r="F15" i="1"/>
  <c r="E15" i="1"/>
  <c r="E14" i="1" l="1"/>
</calcChain>
</file>

<file path=xl/sharedStrings.xml><?xml version="1.0" encoding="utf-8"?>
<sst xmlns="http://schemas.openxmlformats.org/spreadsheetml/2006/main" count="97" uniqueCount="92">
  <si>
    <t>Наименование Доходов</t>
  </si>
  <si>
    <t>Налог на доходы физических лиц</t>
  </si>
  <si>
    <t>Утверждено бюджет муниципального района</t>
  </si>
  <si>
    <t>Исполнение бюджета муниципальных районнов</t>
  </si>
  <si>
    <t xml:space="preserve">Результат исполнения </t>
  </si>
  <si>
    <t>% исполнения</t>
  </si>
  <si>
    <t>Отклонение (+-)</t>
  </si>
  <si>
    <t xml:space="preserve">Акцизы по подакцизным товарам 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</si>
  <si>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</si>
  <si>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</si>
  <si>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</si>
  <si>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Государственная пошлина за совершение нотариальных действий </t>
  </si>
  <si>
    <t>НАЛОГОВЫЕ И НЕНАЛОГОВЫЕ ДОХОДЫ</t>
  </si>
  <si>
    <t>НАЛОГОВЫЕ ДОХОДЫ</t>
  </si>
  <si>
    <t>НЕНАЛОГОВЫЕ ДОХОДЫ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</si>
  <si>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</si>
  <si>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</si>
  <si>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</si>
  <si>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</si>
  <si>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В.Т.Ч.</t>
  </si>
  <si>
    <t>Субсидия бюджетам муниципальных районов на поддержку отрасли культуры</t>
  </si>
  <si>
    <t>Субвенции бюджетам муниципальных районов на выполнение передаваемых полномочий субъектов Российской Федерации (Госст. Школы)</t>
  </si>
  <si>
    <t>Субвенции бюджетам муниципальных районов на выполнение передаваемых полномочий субъектов Российской Федерации (Гост. Ясли)</t>
  </si>
  <si>
    <t>Субвенции бюджетам муниципальных районов на выполнение передаваемых полномочий субъектов Российской Федерации (Архивный фонд)</t>
  </si>
  <si>
    <t>Субвенции бюджетам муниципальных районов на выполнение передаваемых полномочий субъектов Российской Федерации (Администр. Комиссия по делам несовершнол.)</t>
  </si>
  <si>
    <t>Субвенции бюджетам муниципальных районов на выполнение передаваемых полномочий субъектов Российской Федерации (Администр. Комиссия)</t>
  </si>
  <si>
    <t>Субвенции бюджетам муниципальных районов на выполнение передаваемых полномочий субъектов Российской Федерации (Опека попичительство)</t>
  </si>
  <si>
    <t>в.т.ч.</t>
  </si>
  <si>
    <t>Субвенции бюджетам бюджетной системы Российской Федерации ВСЕГО: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</si>
  <si>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</si>
  <si>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</si>
  <si>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</si>
  <si>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</si>
  <si>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</si>
  <si>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</si>
  <si>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Плата за негативное воздействие на окружающую среду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</si>
  <si>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</si>
  <si>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</si>
  <si>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</si>
  <si>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Наименование расходов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</si>
  <si>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</si>
  <si>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</si>
  <si>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</si>
  <si>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</si>
  <si>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</si>
  <si>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</si>
  <si>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</si>
  <si>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</si>
  <si>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</si>
  <si>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</si>
  <si>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</si>
  <si>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ОБЩЕГОСУДАРСТВЕННЫЕ ВОПРОСЫ (0100)</t>
  </si>
  <si>
    <t>ДОХОДЫ БЮДЖЕТА ВСЕГО</t>
  </si>
  <si>
    <t xml:space="preserve">в том числе: </t>
  </si>
  <si>
    <t>РАСХОДЫ БЮДЖЕТА ВСЕГО</t>
  </si>
  <si>
    <t>Прочие субсидии бюджетам муниципальных районов ( профессиональная переподготовка и повышение квалификации)</t>
  </si>
  <si>
    <t>Субвенции бюджетам муниципальных районов на выполнение передаваемых полномочий субъектов Российской Федерации (на предоставлении дотации поселениям)</t>
  </si>
  <si>
    <t>БЕЗВОЗМЕЗДНЫЕ ПОСТУПЛЕНИЯ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</si>
  <si>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</si>
  <si>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Дотации бюджетам муниципальных районов на выравнивание бюджетной обеспеченности</t>
  </si>
  <si>
    <t>Дотации бюджетам муниципальных районов  на частичную компенсацию дополнительных расходов на повышение оплаты труда работников бюджетной сферы и иные цели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</si>
  <si>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</si>
  <si>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районов на софинансирование капитальных вложений в объекты муниципальной собственности (водопровод Ансалта - Ботлих)</t>
  </si>
  <si>
    <t>Субсидии бюджетам муниципальных районов на реализацию программ формирования современной городской среды</t>
  </si>
  <si>
    <t>ИНЫЕ МЕЖБЮДЖЕТНЫЕ ТРАНСФЕРТЫ</t>
  </si>
  <si>
    <t>Налог, взимаемый в связи с применением патентной системы налогообложения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</si>
  <si>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</si>
  <si>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муниципальных районов (за исключением земельных участков)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</si>
  <si>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</si>
  <si>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муниципальных районов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</si>
  <si>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</si>
  <si>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Субсидии бюджетам муниципальных районов на софинансирование капитальных вложений в объекты муниципальной собственности (создания музея боевой славы)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</si>
  <si>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(средства Федерального бюджета)</t>
  </si>
  <si>
    <t>Прочие субсидии бюджетам муниципальных районов (проектов инециатив муниципального образования РД сто школ)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</si>
  <si>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</si>
  <si>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(О присуждении призовых мест и о выделении грантов) </t>
  </si>
  <si>
    <t xml:space="preserve"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(на компен-ю. снижения поступ. налоговых и неналоговых дох-ов. В связи с после-ми. распр. COVID-19) </t>
  </si>
  <si>
    <t xml:space="preserve"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(на оплату труда пед. Работников дошкольного образ.) </t>
  </si>
  <si>
    <t xml:space="preserve"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(на оплату труда пед. Работников допол-го. образ.) </t>
  </si>
  <si>
    <t>Прочие межбюджетные трансферты, передаваемые бюджетам муниципальных районов (погашение кред. Задолженности по разработке проектно-сметной док-и.</t>
  </si>
  <si>
    <t>Безвозмездные поступления от негосударственных организаций в бюджеты муниципальных районов</t>
  </si>
  <si>
    <t>Доходы бюджетов муниципальных районов от возврата организациями остатков субсидий прошлых лет</t>
  </si>
  <si>
    <t xml:space="preserve">         1. 1  Исполнение районного бюджета МР "Ботлихский район" по доходам за 2021 год составляет 1174272,1 тыс. рублей, в том числе:</t>
  </si>
  <si>
    <t>Прочие дотации бюджетам муниципальных районов</t>
  </si>
  <si>
    <t>Прочие субсидии бюджетам муниципальных районов (на организацию бесплатного двух разового горячего питания ОВЗ)</t>
  </si>
  <si>
    <t>Прочие субсидии бюджетам муниципальных районов (на проект местных инециатив "парковка школы с. Рахата)</t>
  </si>
  <si>
    <t>Прочие субсидии бюджетам муниципальных районов (на организацию летнего оздоровительной компании в лагерях дневного пребывания)</t>
  </si>
  <si>
    <t>Субвенции бюджетам муниципальных районов на проведение Всероссийской переписи населения 2021 года</t>
  </si>
  <si>
    <t>1.2 Исполнение районного бюджета МР "Ботлихский район" по расходам за  2021 год составляет 1183369,2 тыс. рублей.</t>
  </si>
  <si>
    <t>к решению Собрания депутатов МР "Ботлихский район"</t>
  </si>
  <si>
    <t>Приложение №1</t>
  </si>
  <si>
    <t xml:space="preserve">    от 02.06. 2022 г.№32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</si>
</sst>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/>
    <xf numFmtId="0" fontId="0" fillId="0" borderId="5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164" fontId="0" fillId="0" borderId="1" xfId="0" applyNumberFormat="1" applyBorder="1"/>
    <xf numFmtId="0" fontId="3" fillId="0" borderId="0" xfId="0" applyFont="1" applyAlignment="1">
      <alignment vertical="center"/>
    </xf>
    <xf numFmtId="164" fontId="1" fillId="0" borderId="1" xfId="0" applyNumberFormat="1" applyFont="1" applyBorder="1"/>
    <xf numFmtId="0" fontId="4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65" fontId="1" fillId="0" borderId="5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wrapText="1"/>
    </xf>
    <xf numFmtId="165" fontId="1" fillId="0" borderId="1" xfId="0" applyNumberFormat="1" applyFont="1" applyBorder="1"/>
    <xf numFmtId="165" fontId="0" fillId="0" borderId="1" xfId="0" applyNumberFormat="1" applyBorder="1"/>
    <xf numFmtId="165" fontId="0" fillId="0" borderId="1" xfId="0" applyNumberFormat="1" applyFont="1" applyBorder="1"/>
    <xf numFmtId="165" fontId="0" fillId="0" borderId="1" xfId="0" applyNumberFormat="1" applyFont="1" applyBorder="1" applyAlignment="1">
      <alignment wrapText="1"/>
    </xf>
    <xf numFmtId="0" fontId="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topLeftCell="A86" zoomScaleNormal="100" workbookViewId="0">
      <selection activeCell="D102" sqref="D102:F102"/>
    </sheetView>
  </sheetViews>
  <sheetFormatPr defaultRowHeight="15" x14ac:dyDescent="0.25"/>
  <cols>
    <col min="1" max="1" width="4.7109375" customWidth="1"/>
    <col min="2" max="2" width="45" customWidth="1"/>
    <col min="3" max="3" width="13.5703125" customWidth="1"/>
    <col min="4" max="4" width="11.28515625" customWidth="1"/>
    <col min="5" max="5" width="10.7109375" customWidth="1"/>
    <col min="6" max="6" width="10.42578125" customWidth="1"/>
  </cols>
  <sheetData>
    <row r="1" spans="1:9" x14ac:dyDescent="0.25">
      <c r="B1" s="35"/>
      <c r="C1" s="37" t="s">
        <v>90</v>
      </c>
      <c r="D1" s="37"/>
      <c r="E1" s="37"/>
      <c r="F1" s="37"/>
      <c r="G1" s="29"/>
      <c r="H1" s="20"/>
      <c r="I1" s="20"/>
    </row>
    <row r="2" spans="1:9" x14ac:dyDescent="0.25">
      <c r="B2" s="36"/>
      <c r="C2" s="37" t="s">
        <v>89</v>
      </c>
      <c r="D2" s="37"/>
      <c r="E2" s="37"/>
      <c r="F2" s="37"/>
      <c r="G2" s="29"/>
      <c r="H2" s="20"/>
      <c r="I2" s="20"/>
    </row>
    <row r="3" spans="1:9" x14ac:dyDescent="0.25">
      <c r="B3" s="36"/>
      <c r="C3" s="37" t="s">
        <v>91</v>
      </c>
      <c r="D3" s="37"/>
      <c r="E3" s="37"/>
      <c r="F3" s="37"/>
      <c r="G3" s="29"/>
      <c r="H3" s="20"/>
      <c r="I3" s="20"/>
    </row>
    <row r="4" spans="1:9" x14ac:dyDescent="0.25">
      <c r="B4" s="30"/>
      <c r="C4" s="33"/>
      <c r="D4" s="34"/>
      <c r="E4" s="34"/>
      <c r="F4" s="34"/>
      <c r="G4" s="29"/>
      <c r="H4" s="20"/>
      <c r="I4" s="20"/>
    </row>
    <row r="5" spans="1:9" x14ac:dyDescent="0.25">
      <c r="B5" s="30"/>
      <c r="C5" s="30"/>
      <c r="D5" s="29"/>
      <c r="E5" s="29"/>
      <c r="F5" s="29"/>
      <c r="G5" s="29"/>
      <c r="H5" s="20"/>
      <c r="I5" s="20"/>
    </row>
    <row r="6" spans="1:9" x14ac:dyDescent="0.25">
      <c r="C6" s="21"/>
      <c r="D6" s="21"/>
      <c r="E6" s="21"/>
      <c r="F6" s="21"/>
      <c r="G6" s="20"/>
      <c r="H6" s="20"/>
      <c r="I6" s="20"/>
    </row>
    <row r="7" spans="1:9" ht="18.75" x14ac:dyDescent="0.25">
      <c r="A7" s="12"/>
    </row>
    <row r="8" spans="1:9" ht="18.75" customHeight="1" x14ac:dyDescent="0.25">
      <c r="A8" s="38" t="s">
        <v>82</v>
      </c>
      <c r="B8" s="38"/>
      <c r="C8" s="38"/>
      <c r="D8" s="38"/>
      <c r="E8" s="38"/>
      <c r="F8" s="38"/>
    </row>
    <row r="9" spans="1:9" x14ac:dyDescent="0.25">
      <c r="A9" s="38"/>
      <c r="B9" s="38"/>
      <c r="C9" s="38"/>
      <c r="D9" s="38"/>
      <c r="E9" s="38"/>
      <c r="F9" s="38"/>
    </row>
    <row r="10" spans="1:9" x14ac:dyDescent="0.25">
      <c r="A10" s="38"/>
      <c r="B10" s="38"/>
      <c r="C10" s="38"/>
      <c r="D10" s="38"/>
      <c r="E10" s="38"/>
      <c r="F10" s="38"/>
    </row>
    <row r="12" spans="1:9" ht="33" customHeight="1" x14ac:dyDescent="0.25">
      <c r="A12" s="44"/>
      <c r="B12" s="44" t="s">
        <v>0</v>
      </c>
      <c r="C12" s="42" t="s">
        <v>2</v>
      </c>
      <c r="D12" s="42" t="s">
        <v>3</v>
      </c>
      <c r="E12" s="40" t="s">
        <v>4</v>
      </c>
      <c r="F12" s="41"/>
    </row>
    <row r="13" spans="1:9" ht="46.5" customHeight="1" x14ac:dyDescent="0.25">
      <c r="A13" s="45"/>
      <c r="B13" s="45"/>
      <c r="C13" s="43"/>
      <c r="D13" s="43"/>
      <c r="E13" s="5" t="s">
        <v>5</v>
      </c>
      <c r="F13" s="5" t="s">
        <v>6</v>
      </c>
    </row>
    <row r="14" spans="1:9" ht="46.5" customHeight="1" x14ac:dyDescent="0.25">
      <c r="A14" s="8"/>
      <c r="B14" s="4" t="s">
        <v>52</v>
      </c>
      <c r="C14" s="22">
        <f>C15+C35</f>
        <v>1170474</v>
      </c>
      <c r="D14" s="22">
        <f>D15+D35</f>
        <v>1174272.1000000001</v>
      </c>
      <c r="E14" s="23">
        <f>D14/C14%</f>
        <v>100.32449247057176</v>
      </c>
      <c r="F14" s="23">
        <f>D14-C14</f>
        <v>3798.1000000000931</v>
      </c>
    </row>
    <row r="15" spans="1:9" ht="23.25" customHeight="1" x14ac:dyDescent="0.25">
      <c r="A15" s="3"/>
      <c r="B15" s="4" t="s">
        <v>12</v>
      </c>
      <c r="C15" s="22">
        <f>C16+C24</f>
        <v>137615.20000000001</v>
      </c>
      <c r="D15" s="22">
        <f>D16+D24</f>
        <v>147577.50000000003</v>
      </c>
      <c r="E15" s="23">
        <f>D15/C15%</f>
        <v>107.23924392072971</v>
      </c>
      <c r="F15" s="23">
        <f t="shared" ref="F15:F76" si="0">D15-C15</f>
        <v>9962.3000000000175</v>
      </c>
    </row>
    <row r="16" spans="1:9" x14ac:dyDescent="0.25">
      <c r="A16" s="1"/>
      <c r="B16" s="5" t="s">
        <v>13</v>
      </c>
      <c r="C16" s="24">
        <f>SUM(C17:C23)</f>
        <v>134138.70000000001</v>
      </c>
      <c r="D16" s="24">
        <f>SUM(D17:D23)</f>
        <v>143393.10000000003</v>
      </c>
      <c r="E16" s="23">
        <f t="shared" ref="E16:E78" si="1">D16/C16%</f>
        <v>106.89912754484725</v>
      </c>
      <c r="F16" s="23">
        <f t="shared" si="0"/>
        <v>9254.4000000000233</v>
      </c>
    </row>
    <row r="17" spans="1:8" x14ac:dyDescent="0.25">
      <c r="A17" s="1"/>
      <c r="B17" s="2" t="s">
        <v>1</v>
      </c>
      <c r="C17" s="25">
        <v>94550</v>
      </c>
      <c r="D17" s="25">
        <v>99493.4</v>
      </c>
      <c r="E17" s="27">
        <f t="shared" si="1"/>
        <v>105.2283447911158</v>
      </c>
      <c r="F17" s="27">
        <f t="shared" si="0"/>
        <v>4943.3999999999942</v>
      </c>
    </row>
    <row r="18" spans="1:8" x14ac:dyDescent="0.25">
      <c r="A18" s="1"/>
      <c r="B18" s="2" t="s">
        <v>7</v>
      </c>
      <c r="C18" s="25">
        <v>25256.7</v>
      </c>
      <c r="D18" s="25">
        <v>25742.6</v>
      </c>
      <c r="E18" s="27">
        <f t="shared" si="1"/>
        <v>101.92384594978758</v>
      </c>
      <c r="F18" s="27">
        <f t="shared" si="0"/>
        <v>485.89999999999782</v>
      </c>
    </row>
    <row r="19" spans="1:8" ht="30" x14ac:dyDescent="0.25">
      <c r="A19" s="1"/>
      <c r="B19" s="2" t="s">
        <v>8</v>
      </c>
      <c r="C19" s="25">
        <v>13162</v>
      </c>
      <c r="D19" s="25">
        <v>15725</v>
      </c>
      <c r="E19" s="27">
        <f t="shared" si="1"/>
        <v>119.4727245099529</v>
      </c>
      <c r="F19" s="27">
        <f t="shared" si="0"/>
        <v>2563</v>
      </c>
    </row>
    <row r="20" spans="1:8" ht="30" x14ac:dyDescent="0.25">
      <c r="A20" s="1"/>
      <c r="B20" s="2" t="s">
        <v>9</v>
      </c>
      <c r="C20" s="25">
        <v>0</v>
      </c>
      <c r="D20" s="25">
        <v>118.7</v>
      </c>
      <c r="E20" s="27"/>
      <c r="F20" s="27">
        <f t="shared" si="0"/>
        <v>118.7</v>
      </c>
    </row>
    <row r="21" spans="1:8" x14ac:dyDescent="0.25">
      <c r="A21" s="1"/>
      <c r="B21" s="2" t="s">
        <v>10</v>
      </c>
      <c r="C21" s="25">
        <v>120</v>
      </c>
      <c r="D21" s="25">
        <v>135.5</v>
      </c>
      <c r="E21" s="27">
        <f t="shared" si="1"/>
        <v>112.91666666666667</v>
      </c>
      <c r="F21" s="27">
        <f t="shared" si="0"/>
        <v>15.5</v>
      </c>
    </row>
    <row r="22" spans="1:8" ht="30" x14ac:dyDescent="0.25">
      <c r="A22" s="1"/>
      <c r="B22" s="2" t="s">
        <v>65</v>
      </c>
      <c r="C22" s="25">
        <v>0</v>
      </c>
      <c r="D22" s="25">
        <v>14.7</v>
      </c>
      <c r="E22" s="27"/>
      <c r="F22" s="27">
        <f t="shared" si="0"/>
        <v>14.7</v>
      </c>
    </row>
    <row r="23" spans="1:8" ht="30" x14ac:dyDescent="0.25">
      <c r="A23" s="1"/>
      <c r="B23" s="2" t="s">
        <v>11</v>
      </c>
      <c r="C23" s="25">
        <v>1050</v>
      </c>
      <c r="D23" s="25">
        <v>2163.1999999999998</v>
      </c>
      <c r="E23" s="27">
        <f t="shared" si="1"/>
        <v>206.0190476190476</v>
      </c>
      <c r="F23" s="27">
        <f t="shared" si="0"/>
        <v>1113.1999999999998</v>
      </c>
    </row>
    <row r="24" spans="1:8" s="7" customFormat="1" x14ac:dyDescent="0.25">
      <c r="A24" s="6"/>
      <c r="B24" s="5" t="s">
        <v>14</v>
      </c>
      <c r="C24" s="24">
        <f>SUM(C25:C34)</f>
        <v>3476.5</v>
      </c>
      <c r="D24" s="24">
        <f>SUM(D25:D34)</f>
        <v>4184.3999999999996</v>
      </c>
      <c r="E24" s="23">
        <f t="shared" si="1"/>
        <v>120.36243348195022</v>
      </c>
      <c r="F24" s="23">
        <f t="shared" si="0"/>
        <v>707.89999999999964</v>
      </c>
    </row>
    <row r="25" spans="1:8" ht="120" hidden="1" x14ac:dyDescent="0.25">
      <c r="A25" s="1"/>
      <c r="B25" s="2" t="s">
        <v>66</v>
      </c>
      <c r="C25" s="25"/>
      <c r="D25" s="25"/>
      <c r="E25" s="27"/>
      <c r="F25" s="27">
        <f t="shared" si="0"/>
        <v>0</v>
      </c>
    </row>
    <row r="26" spans="1:8" ht="105" x14ac:dyDescent="0.25">
      <c r="A26" s="1"/>
      <c r="B26" s="2" t="s">
        <v>15</v>
      </c>
      <c r="C26" s="25">
        <v>100</v>
      </c>
      <c r="D26" s="25">
        <v>117</v>
      </c>
      <c r="E26" s="27">
        <f>D26/C26%</f>
        <v>117</v>
      </c>
      <c r="F26" s="27">
        <f t="shared" si="0"/>
        <v>17</v>
      </c>
    </row>
    <row r="27" spans="1:8" ht="45" hidden="1" x14ac:dyDescent="0.25">
      <c r="A27" s="1"/>
      <c r="B27" s="2" t="s">
        <v>67</v>
      </c>
      <c r="C27" s="25"/>
      <c r="D27" s="25"/>
      <c r="E27" s="27"/>
      <c r="F27" s="27">
        <f t="shared" si="0"/>
        <v>0</v>
      </c>
    </row>
    <row r="28" spans="1:8" ht="105" hidden="1" x14ac:dyDescent="0.25">
      <c r="A28" s="1"/>
      <c r="B28" s="2" t="s">
        <v>68</v>
      </c>
      <c r="C28" s="25"/>
      <c r="D28" s="25"/>
      <c r="E28" s="27"/>
      <c r="F28" s="27">
        <f t="shared" si="0"/>
        <v>0</v>
      </c>
    </row>
    <row r="29" spans="1:8" ht="30" x14ac:dyDescent="0.25">
      <c r="A29" s="1"/>
      <c r="B29" s="2" t="s">
        <v>35</v>
      </c>
      <c r="C29" s="25"/>
      <c r="D29" s="25">
        <v>7.2</v>
      </c>
      <c r="E29" s="27"/>
      <c r="F29" s="27">
        <f t="shared" si="0"/>
        <v>7.2</v>
      </c>
    </row>
    <row r="30" spans="1:8" ht="45" x14ac:dyDescent="0.25">
      <c r="A30" s="1"/>
      <c r="B30" s="2" t="s">
        <v>69</v>
      </c>
      <c r="C30" s="25">
        <v>3026.5</v>
      </c>
      <c r="D30" s="25">
        <v>3303.9</v>
      </c>
      <c r="E30" s="27">
        <f t="shared" ref="E30:E32" si="2">D30/C30%</f>
        <v>109.16570295721129</v>
      </c>
      <c r="F30" s="27">
        <f t="shared" si="0"/>
        <v>277.40000000000009</v>
      </c>
    </row>
    <row r="31" spans="1:8" ht="120" x14ac:dyDescent="0.25">
      <c r="A31" s="1"/>
      <c r="B31" s="2" t="s">
        <v>58</v>
      </c>
      <c r="C31" s="25"/>
      <c r="D31" s="25">
        <v>15.8</v>
      </c>
      <c r="E31" s="27"/>
      <c r="F31" s="27">
        <f t="shared" si="0"/>
        <v>15.8</v>
      </c>
    </row>
    <row r="32" spans="1:8" ht="75" x14ac:dyDescent="0.25">
      <c r="A32" s="1"/>
      <c r="B32" s="2" t="s">
        <v>70</v>
      </c>
      <c r="C32" s="25">
        <v>350</v>
      </c>
      <c r="D32" s="25"/>
      <c r="E32" s="27">
        <f t="shared" si="2"/>
        <v>0</v>
      </c>
      <c r="F32" s="27">
        <f t="shared" si="0"/>
        <v>-350</v>
      </c>
      <c r="H32" s="32"/>
    </row>
    <row r="33" spans="1:7" x14ac:dyDescent="0.25">
      <c r="A33" s="1"/>
      <c r="B33" s="2" t="s">
        <v>36</v>
      </c>
      <c r="C33" s="25"/>
      <c r="D33" s="25">
        <v>583.29999999999995</v>
      </c>
      <c r="E33" s="27"/>
      <c r="F33" s="27">
        <f t="shared" si="0"/>
        <v>583.29999999999995</v>
      </c>
    </row>
    <row r="34" spans="1:7" x14ac:dyDescent="0.25">
      <c r="A34" s="1"/>
      <c r="B34" s="2" t="s">
        <v>37</v>
      </c>
      <c r="C34" s="25"/>
      <c r="D34" s="25">
        <v>157.19999999999999</v>
      </c>
      <c r="E34" s="27"/>
      <c r="F34" s="27">
        <f t="shared" si="0"/>
        <v>157.19999999999999</v>
      </c>
    </row>
    <row r="35" spans="1:7" x14ac:dyDescent="0.25">
      <c r="A35" s="1"/>
      <c r="B35" s="5" t="s">
        <v>57</v>
      </c>
      <c r="C35" s="24">
        <v>1032858.8</v>
      </c>
      <c r="D35" s="24">
        <v>1026694.6</v>
      </c>
      <c r="E35" s="23">
        <f t="shared" si="1"/>
        <v>99.403190445780197</v>
      </c>
      <c r="F35" s="23">
        <f t="shared" si="0"/>
        <v>-6164.2000000000698</v>
      </c>
      <c r="G35" s="31"/>
    </row>
    <row r="36" spans="1:7" ht="45" x14ac:dyDescent="0.25">
      <c r="A36" s="1"/>
      <c r="B36" s="5" t="s">
        <v>16</v>
      </c>
      <c r="C36" s="24">
        <f>C37+C41+C54+C71</f>
        <v>1032858.8</v>
      </c>
      <c r="D36" s="24">
        <f>D37+D41+D54+D71</f>
        <v>1029524.2</v>
      </c>
      <c r="E36" s="23">
        <f t="shared" si="1"/>
        <v>99.677148512458814</v>
      </c>
      <c r="F36" s="23">
        <f t="shared" si="0"/>
        <v>-3334.6000000000931</v>
      </c>
    </row>
    <row r="37" spans="1:7" ht="30" x14ac:dyDescent="0.25">
      <c r="A37" s="6"/>
      <c r="B37" s="5" t="s">
        <v>17</v>
      </c>
      <c r="C37" s="24">
        <f>C38+C39+C40</f>
        <v>229662.3</v>
      </c>
      <c r="D37" s="24">
        <f t="shared" ref="D37:F37" si="3">D38+D39+D40</f>
        <v>229662.3</v>
      </c>
      <c r="E37" s="23">
        <f t="shared" si="1"/>
        <v>99.999999999999986</v>
      </c>
      <c r="F37" s="24">
        <f t="shared" si="3"/>
        <v>0</v>
      </c>
    </row>
    <row r="38" spans="1:7" s="28" customFormat="1" ht="30" x14ac:dyDescent="0.25">
      <c r="A38" s="10"/>
      <c r="B38" s="9" t="s">
        <v>59</v>
      </c>
      <c r="C38" s="26">
        <v>213225</v>
      </c>
      <c r="D38" s="26">
        <v>213225</v>
      </c>
      <c r="E38" s="27">
        <f t="shared" si="1"/>
        <v>100</v>
      </c>
      <c r="F38" s="27">
        <f t="shared" si="0"/>
        <v>0</v>
      </c>
    </row>
    <row r="39" spans="1:7" s="28" customFormat="1" ht="60" x14ac:dyDescent="0.25">
      <c r="A39" s="10"/>
      <c r="B39" s="9" t="s">
        <v>60</v>
      </c>
      <c r="C39" s="26">
        <v>4090.8</v>
      </c>
      <c r="D39" s="26">
        <v>4090.8</v>
      </c>
      <c r="E39" s="27">
        <f t="shared" si="1"/>
        <v>100</v>
      </c>
      <c r="F39" s="27">
        <f t="shared" si="0"/>
        <v>0</v>
      </c>
    </row>
    <row r="40" spans="1:7" s="28" customFormat="1" ht="30" x14ac:dyDescent="0.25">
      <c r="A40" s="10"/>
      <c r="B40" s="9" t="s">
        <v>83</v>
      </c>
      <c r="C40" s="26">
        <v>12346.5</v>
      </c>
      <c r="D40" s="26">
        <v>12346.5</v>
      </c>
      <c r="E40" s="27">
        <f t="shared" si="1"/>
        <v>100</v>
      </c>
      <c r="F40" s="27">
        <f t="shared" si="0"/>
        <v>0</v>
      </c>
    </row>
    <row r="41" spans="1:7" ht="45" x14ac:dyDescent="0.25">
      <c r="A41" s="6"/>
      <c r="B41" s="5" t="s">
        <v>18</v>
      </c>
      <c r="C41" s="24">
        <f>SUM(C43:C53)</f>
        <v>64381</v>
      </c>
      <c r="D41" s="24">
        <f>SUM(D43:D53)</f>
        <v>61100.799999999996</v>
      </c>
      <c r="E41" s="23">
        <f t="shared" si="1"/>
        <v>94.905018561376806</v>
      </c>
      <c r="F41" s="23">
        <f t="shared" si="0"/>
        <v>-3280.2000000000044</v>
      </c>
    </row>
    <row r="42" spans="1:7" x14ac:dyDescent="0.25">
      <c r="A42" s="1"/>
      <c r="B42" s="2" t="s">
        <v>19</v>
      </c>
      <c r="C42" s="25"/>
      <c r="D42" s="25"/>
      <c r="E42" s="23"/>
      <c r="F42" s="27">
        <f t="shared" si="0"/>
        <v>0</v>
      </c>
    </row>
    <row r="43" spans="1:7" ht="60" hidden="1" x14ac:dyDescent="0.25">
      <c r="A43" s="1"/>
      <c r="B43" s="2" t="s">
        <v>62</v>
      </c>
      <c r="C43" s="25"/>
      <c r="D43" s="25"/>
      <c r="E43" s="27"/>
      <c r="F43" s="27"/>
    </row>
    <row r="44" spans="1:7" ht="90" x14ac:dyDescent="0.25">
      <c r="A44" s="1"/>
      <c r="B44" s="2" t="s">
        <v>61</v>
      </c>
      <c r="C44" s="25">
        <v>12201.8</v>
      </c>
      <c r="D44" s="25">
        <v>12201.8</v>
      </c>
      <c r="E44" s="27">
        <f t="shared" si="1"/>
        <v>100</v>
      </c>
      <c r="F44" s="27">
        <f t="shared" si="0"/>
        <v>0</v>
      </c>
    </row>
    <row r="45" spans="1:7" ht="60" hidden="1" x14ac:dyDescent="0.25">
      <c r="A45" s="1"/>
      <c r="B45" s="2" t="s">
        <v>71</v>
      </c>
      <c r="C45" s="25"/>
      <c r="D45" s="25"/>
      <c r="E45" s="27"/>
      <c r="F45" s="27"/>
    </row>
    <row r="46" spans="1:7" ht="105" x14ac:dyDescent="0.25">
      <c r="A46" s="1"/>
      <c r="B46" s="2" t="s">
        <v>72</v>
      </c>
      <c r="C46" s="25">
        <v>29886.5</v>
      </c>
      <c r="D46" s="25">
        <v>26688.5</v>
      </c>
      <c r="E46" s="27">
        <f t="shared" si="1"/>
        <v>89.299516504107203</v>
      </c>
      <c r="F46" s="27">
        <f t="shared" si="0"/>
        <v>-3198</v>
      </c>
    </row>
    <row r="47" spans="1:7" ht="45" x14ac:dyDescent="0.25">
      <c r="A47" s="1"/>
      <c r="B47" s="2" t="s">
        <v>63</v>
      </c>
      <c r="C47" s="25">
        <v>6170.2</v>
      </c>
      <c r="D47" s="25">
        <v>6170.2</v>
      </c>
      <c r="E47" s="27">
        <f t="shared" si="1"/>
        <v>100</v>
      </c>
      <c r="F47" s="27">
        <f t="shared" si="0"/>
        <v>0</v>
      </c>
    </row>
    <row r="48" spans="1:7" ht="30" x14ac:dyDescent="0.25">
      <c r="A48" s="1"/>
      <c r="B48" s="2" t="s">
        <v>20</v>
      </c>
      <c r="C48" s="25">
        <v>450</v>
      </c>
      <c r="D48" s="25">
        <v>450</v>
      </c>
      <c r="E48" s="27">
        <f t="shared" si="1"/>
        <v>100</v>
      </c>
      <c r="F48" s="27">
        <f t="shared" si="0"/>
        <v>0</v>
      </c>
    </row>
    <row r="49" spans="1:6" ht="45" x14ac:dyDescent="0.25">
      <c r="A49" s="1"/>
      <c r="B49" s="2" t="s">
        <v>55</v>
      </c>
      <c r="C49" s="25">
        <v>65.099999999999994</v>
      </c>
      <c r="D49" s="25">
        <v>65.099999999999994</v>
      </c>
      <c r="E49" s="27">
        <f t="shared" si="1"/>
        <v>100</v>
      </c>
      <c r="F49" s="27">
        <f t="shared" si="0"/>
        <v>0</v>
      </c>
    </row>
    <row r="50" spans="1:6" ht="60" x14ac:dyDescent="0.25">
      <c r="A50" s="1"/>
      <c r="B50" s="2" t="s">
        <v>86</v>
      </c>
      <c r="C50" s="25">
        <v>201.6</v>
      </c>
      <c r="D50" s="25">
        <v>201.6</v>
      </c>
      <c r="E50" s="27">
        <f t="shared" si="1"/>
        <v>100</v>
      </c>
      <c r="F50" s="27">
        <f t="shared" si="0"/>
        <v>0</v>
      </c>
    </row>
    <row r="51" spans="1:6" ht="45" x14ac:dyDescent="0.25">
      <c r="A51" s="1"/>
      <c r="B51" s="2" t="s">
        <v>84</v>
      </c>
      <c r="C51" s="25">
        <v>1835.8</v>
      </c>
      <c r="D51" s="25">
        <v>1753.6</v>
      </c>
      <c r="E51" s="27">
        <f t="shared" si="1"/>
        <v>95.522388059701484</v>
      </c>
      <c r="F51" s="27">
        <f t="shared" si="0"/>
        <v>-82.200000000000045</v>
      </c>
    </row>
    <row r="52" spans="1:6" ht="45" x14ac:dyDescent="0.25">
      <c r="A52" s="1"/>
      <c r="B52" s="2" t="s">
        <v>73</v>
      </c>
      <c r="C52" s="25">
        <v>12000</v>
      </c>
      <c r="D52" s="25">
        <v>12000</v>
      </c>
      <c r="E52" s="27">
        <f t="shared" si="1"/>
        <v>100</v>
      </c>
      <c r="F52" s="27">
        <f t="shared" si="0"/>
        <v>0</v>
      </c>
    </row>
    <row r="53" spans="1:6" ht="45" customHeight="1" x14ac:dyDescent="0.25">
      <c r="A53" s="1"/>
      <c r="B53" s="2" t="s">
        <v>85</v>
      </c>
      <c r="C53" s="25">
        <v>1570</v>
      </c>
      <c r="D53" s="25">
        <v>1570</v>
      </c>
      <c r="E53" s="27">
        <f t="shared" si="1"/>
        <v>100</v>
      </c>
      <c r="F53" s="27">
        <f t="shared" si="0"/>
        <v>0</v>
      </c>
    </row>
    <row r="54" spans="1:6" ht="30" x14ac:dyDescent="0.25">
      <c r="A54" s="6"/>
      <c r="B54" s="5" t="s">
        <v>28</v>
      </c>
      <c r="C54" s="24">
        <f>SUM(C56:C70)</f>
        <v>738815.5</v>
      </c>
      <c r="D54" s="24">
        <f>SUM(D56:D70)</f>
        <v>738761.1</v>
      </c>
      <c r="E54" s="23">
        <f t="shared" si="1"/>
        <v>99.992636862653796</v>
      </c>
      <c r="F54" s="23">
        <f t="shared" si="0"/>
        <v>-54.400000000023283</v>
      </c>
    </row>
    <row r="55" spans="1:6" x14ac:dyDescent="0.25">
      <c r="A55" s="6"/>
      <c r="B55" s="5" t="s">
        <v>27</v>
      </c>
      <c r="C55" s="24"/>
      <c r="D55" s="24"/>
      <c r="E55" s="23"/>
      <c r="F55" s="27">
        <f t="shared" si="0"/>
        <v>0</v>
      </c>
    </row>
    <row r="56" spans="1:6" ht="60" customHeight="1" x14ac:dyDescent="0.25">
      <c r="A56" s="1"/>
      <c r="B56" s="9" t="s">
        <v>21</v>
      </c>
      <c r="C56" s="25">
        <v>469218</v>
      </c>
      <c r="D56" s="25">
        <v>469218</v>
      </c>
      <c r="E56" s="27">
        <f t="shared" si="1"/>
        <v>100</v>
      </c>
      <c r="F56" s="27">
        <f t="shared" si="0"/>
        <v>0</v>
      </c>
    </row>
    <row r="57" spans="1:6" ht="60" x14ac:dyDescent="0.25">
      <c r="A57" s="1"/>
      <c r="B57" s="9" t="s">
        <v>22</v>
      </c>
      <c r="C57" s="25">
        <v>119722</v>
      </c>
      <c r="D57" s="25">
        <v>119722</v>
      </c>
      <c r="E57" s="27">
        <f t="shared" si="1"/>
        <v>100</v>
      </c>
      <c r="F57" s="27">
        <f t="shared" si="0"/>
        <v>0</v>
      </c>
    </row>
    <row r="58" spans="1:6" ht="64.5" customHeight="1" x14ac:dyDescent="0.25">
      <c r="A58" s="1"/>
      <c r="B58" s="9" t="s">
        <v>56</v>
      </c>
      <c r="C58" s="25">
        <v>100499</v>
      </c>
      <c r="D58" s="25">
        <v>100499</v>
      </c>
      <c r="E58" s="27">
        <f t="shared" si="1"/>
        <v>100</v>
      </c>
      <c r="F58" s="27">
        <f t="shared" si="0"/>
        <v>0</v>
      </c>
    </row>
    <row r="59" spans="1:6" ht="60" x14ac:dyDescent="0.25">
      <c r="A59" s="1"/>
      <c r="B59" s="9" t="s">
        <v>23</v>
      </c>
      <c r="C59" s="25">
        <v>59.7</v>
      </c>
      <c r="D59" s="25">
        <v>59.7</v>
      </c>
      <c r="E59" s="27">
        <f t="shared" si="1"/>
        <v>100.00000000000001</v>
      </c>
      <c r="F59" s="27">
        <f t="shared" si="0"/>
        <v>0</v>
      </c>
    </row>
    <row r="60" spans="1:6" ht="75" x14ac:dyDescent="0.25">
      <c r="A60" s="1"/>
      <c r="B60" s="9" t="s">
        <v>24</v>
      </c>
      <c r="C60" s="25">
        <v>739</v>
      </c>
      <c r="D60" s="25">
        <v>739</v>
      </c>
      <c r="E60" s="27">
        <f t="shared" si="1"/>
        <v>100</v>
      </c>
      <c r="F60" s="27">
        <f t="shared" si="0"/>
        <v>0</v>
      </c>
    </row>
    <row r="61" spans="1:6" ht="60" x14ac:dyDescent="0.25">
      <c r="A61" s="1"/>
      <c r="B61" s="9" t="s">
        <v>25</v>
      </c>
      <c r="C61" s="25">
        <v>370</v>
      </c>
      <c r="D61" s="25">
        <v>370</v>
      </c>
      <c r="E61" s="27">
        <f t="shared" si="1"/>
        <v>100</v>
      </c>
      <c r="F61" s="27">
        <f t="shared" si="0"/>
        <v>0</v>
      </c>
    </row>
    <row r="62" spans="1:6" ht="60" x14ac:dyDescent="0.25">
      <c r="A62" s="1"/>
      <c r="B62" s="9" t="s">
        <v>26</v>
      </c>
      <c r="C62" s="25">
        <v>738</v>
      </c>
      <c r="D62" s="25">
        <v>738</v>
      </c>
      <c r="E62" s="27">
        <f t="shared" si="1"/>
        <v>100</v>
      </c>
      <c r="F62" s="27">
        <f t="shared" si="0"/>
        <v>0</v>
      </c>
    </row>
    <row r="63" spans="1:6" ht="75" x14ac:dyDescent="0.25">
      <c r="A63" s="1"/>
      <c r="B63" s="9" t="s">
        <v>29</v>
      </c>
      <c r="C63" s="26">
        <v>2179.6</v>
      </c>
      <c r="D63" s="26">
        <v>2179.6</v>
      </c>
      <c r="E63" s="27">
        <f t="shared" si="1"/>
        <v>100</v>
      </c>
      <c r="F63" s="27">
        <f t="shared" si="0"/>
        <v>0</v>
      </c>
    </row>
    <row r="64" spans="1:6" ht="105" x14ac:dyDescent="0.25">
      <c r="A64" s="1"/>
      <c r="B64" s="2" t="s">
        <v>30</v>
      </c>
      <c r="C64" s="25">
        <v>2537</v>
      </c>
      <c r="D64" s="25">
        <v>2537</v>
      </c>
      <c r="E64" s="27">
        <f t="shared" si="1"/>
        <v>100</v>
      </c>
      <c r="F64" s="27">
        <f t="shared" si="0"/>
        <v>0</v>
      </c>
    </row>
    <row r="65" spans="1:6" ht="90" x14ac:dyDescent="0.25">
      <c r="A65" s="1"/>
      <c r="B65" s="2" t="s">
        <v>31</v>
      </c>
      <c r="C65" s="25">
        <v>2970</v>
      </c>
      <c r="D65" s="25">
        <v>2970</v>
      </c>
      <c r="E65" s="27">
        <f t="shared" si="1"/>
        <v>100</v>
      </c>
      <c r="F65" s="27">
        <f t="shared" si="0"/>
        <v>0</v>
      </c>
    </row>
    <row r="66" spans="1:6" ht="60" x14ac:dyDescent="0.25">
      <c r="A66" s="1"/>
      <c r="B66" s="2" t="s">
        <v>32</v>
      </c>
      <c r="C66" s="25">
        <v>3004</v>
      </c>
      <c r="D66" s="25">
        <v>3004</v>
      </c>
      <c r="E66" s="27">
        <f t="shared" si="1"/>
        <v>100</v>
      </c>
      <c r="F66" s="27">
        <f t="shared" si="0"/>
        <v>0</v>
      </c>
    </row>
    <row r="67" spans="1:6" ht="90" x14ac:dyDescent="0.25">
      <c r="A67" s="1"/>
      <c r="B67" s="2" t="s">
        <v>33</v>
      </c>
      <c r="C67" s="25">
        <v>1.5</v>
      </c>
      <c r="D67" s="25">
        <v>0</v>
      </c>
      <c r="E67" s="27">
        <f t="shared" si="1"/>
        <v>0</v>
      </c>
      <c r="F67" s="27">
        <f t="shared" si="0"/>
        <v>-1.5</v>
      </c>
    </row>
    <row r="68" spans="1:6" ht="60" x14ac:dyDescent="0.25">
      <c r="A68" s="1"/>
      <c r="B68" s="2" t="s">
        <v>34</v>
      </c>
      <c r="C68" s="25">
        <v>75.5</v>
      </c>
      <c r="D68" s="25">
        <v>75.5</v>
      </c>
      <c r="E68" s="27">
        <f t="shared" si="1"/>
        <v>100</v>
      </c>
      <c r="F68" s="27">
        <f t="shared" si="0"/>
        <v>0</v>
      </c>
    </row>
    <row r="69" spans="1:6" ht="45" x14ac:dyDescent="0.25">
      <c r="A69" s="1"/>
      <c r="B69" s="2" t="s">
        <v>87</v>
      </c>
      <c r="C69" s="25">
        <v>867.3</v>
      </c>
      <c r="D69" s="25">
        <v>849.5</v>
      </c>
      <c r="E69" s="27">
        <f t="shared" si="1"/>
        <v>97.947653637726276</v>
      </c>
      <c r="F69" s="27">
        <f t="shared" si="0"/>
        <v>-17.799999999999955</v>
      </c>
    </row>
    <row r="70" spans="1:6" ht="90" x14ac:dyDescent="0.25">
      <c r="A70" s="1"/>
      <c r="B70" s="2" t="s">
        <v>74</v>
      </c>
      <c r="C70" s="25">
        <v>35834.9</v>
      </c>
      <c r="D70" s="25">
        <v>35799.800000000003</v>
      </c>
      <c r="E70" s="27">
        <f t="shared" si="1"/>
        <v>99.902050794058312</v>
      </c>
      <c r="F70" s="27">
        <f t="shared" si="0"/>
        <v>-35.099999999998545</v>
      </c>
    </row>
    <row r="71" spans="1:6" s="7" customFormat="1" hidden="1" x14ac:dyDescent="0.25">
      <c r="A71" s="6"/>
      <c r="B71" s="5" t="s">
        <v>64</v>
      </c>
      <c r="C71" s="24">
        <f>SUM(C72:C76)</f>
        <v>0</v>
      </c>
      <c r="D71" s="24">
        <f t="shared" ref="D71" si="4">SUM(D72:D76)</f>
        <v>0</v>
      </c>
      <c r="E71" s="23" t="e">
        <f t="shared" si="1"/>
        <v>#DIV/0!</v>
      </c>
      <c r="F71" s="23">
        <f t="shared" si="0"/>
        <v>0</v>
      </c>
    </row>
    <row r="72" spans="1:6" ht="105" hidden="1" x14ac:dyDescent="0.25">
      <c r="A72" s="1"/>
      <c r="B72" s="2" t="s">
        <v>75</v>
      </c>
      <c r="C72" s="25"/>
      <c r="D72" s="25"/>
      <c r="E72" s="27" t="e">
        <f t="shared" si="1"/>
        <v>#DIV/0!</v>
      </c>
      <c r="F72" s="27">
        <f t="shared" si="0"/>
        <v>0</v>
      </c>
    </row>
    <row r="73" spans="1:6" ht="105" hidden="1" x14ac:dyDescent="0.25">
      <c r="A73" s="1"/>
      <c r="B73" s="2" t="s">
        <v>76</v>
      </c>
      <c r="C73" s="25"/>
      <c r="D73" s="25"/>
      <c r="E73" s="27" t="e">
        <f t="shared" si="1"/>
        <v>#DIV/0!</v>
      </c>
      <c r="F73" s="27">
        <f t="shared" si="0"/>
        <v>0</v>
      </c>
    </row>
    <row r="74" spans="1:6" ht="90" hidden="1" x14ac:dyDescent="0.25">
      <c r="A74" s="1"/>
      <c r="B74" s="2" t="s">
        <v>77</v>
      </c>
      <c r="C74" s="25"/>
      <c r="D74" s="25"/>
      <c r="E74" s="27" t="e">
        <f t="shared" si="1"/>
        <v>#DIV/0!</v>
      </c>
      <c r="F74" s="27">
        <f t="shared" si="0"/>
        <v>0</v>
      </c>
    </row>
    <row r="75" spans="1:6" ht="90" hidden="1" x14ac:dyDescent="0.25">
      <c r="A75" s="1"/>
      <c r="B75" s="2" t="s">
        <v>78</v>
      </c>
      <c r="C75" s="25"/>
      <c r="D75" s="25"/>
      <c r="E75" s="27" t="e">
        <f t="shared" si="1"/>
        <v>#DIV/0!</v>
      </c>
      <c r="F75" s="27">
        <f t="shared" si="0"/>
        <v>0</v>
      </c>
    </row>
    <row r="76" spans="1:6" ht="60" hidden="1" x14ac:dyDescent="0.25">
      <c r="A76" s="1"/>
      <c r="B76" s="2" t="s">
        <v>79</v>
      </c>
      <c r="C76" s="25"/>
      <c r="D76" s="25"/>
      <c r="E76" s="27" t="e">
        <f t="shared" si="1"/>
        <v>#DIV/0!</v>
      </c>
      <c r="F76" s="27">
        <f t="shared" si="0"/>
        <v>0</v>
      </c>
    </row>
    <row r="77" spans="1:6" s="7" customFormat="1" ht="45" x14ac:dyDescent="0.25">
      <c r="A77" s="6"/>
      <c r="B77" s="5" t="s">
        <v>81</v>
      </c>
      <c r="C77" s="24"/>
      <c r="D77" s="24">
        <v>1833.7</v>
      </c>
      <c r="E77" s="23"/>
      <c r="F77" s="23"/>
    </row>
    <row r="78" spans="1:6" s="7" customFormat="1" ht="45" hidden="1" x14ac:dyDescent="0.25">
      <c r="A78" s="6"/>
      <c r="B78" s="5" t="s">
        <v>80</v>
      </c>
      <c r="C78" s="24"/>
      <c r="D78" s="24"/>
      <c r="E78" s="23" t="e">
        <f t="shared" si="1"/>
        <v>#DIV/0!</v>
      </c>
      <c r="F78" s="23">
        <f t="shared" ref="F78" si="5">C78-D78</f>
        <v>0</v>
      </c>
    </row>
    <row r="79" spans="1:6" ht="60" x14ac:dyDescent="0.25">
      <c r="A79" s="6"/>
      <c r="B79" s="5" t="s">
        <v>38</v>
      </c>
      <c r="C79" s="24"/>
      <c r="D79" s="24">
        <v>-4663.3</v>
      </c>
      <c r="E79" s="24"/>
      <c r="F79" s="23"/>
    </row>
    <row r="80" spans="1:6" x14ac:dyDescent="0.25">
      <c r="A80" s="15"/>
      <c r="B80" s="16"/>
      <c r="C80" s="15"/>
      <c r="D80" s="15"/>
      <c r="E80" s="15"/>
      <c r="F80" s="15"/>
    </row>
    <row r="81" spans="1:6" x14ac:dyDescent="0.25">
      <c r="A81" s="15"/>
      <c r="B81" s="16"/>
      <c r="C81" s="15"/>
      <c r="D81" s="15"/>
      <c r="E81" s="15"/>
      <c r="F81" s="15"/>
    </row>
    <row r="82" spans="1:6" ht="41.25" customHeight="1" x14ac:dyDescent="0.25">
      <c r="A82" s="38" t="s">
        <v>88</v>
      </c>
      <c r="B82" s="38"/>
      <c r="C82" s="38"/>
      <c r="D82" s="38"/>
      <c r="E82" s="38"/>
      <c r="F82" s="38"/>
    </row>
    <row r="83" spans="1:6" ht="18.75" x14ac:dyDescent="0.25">
      <c r="A83" s="39" t="s">
        <v>53</v>
      </c>
      <c r="B83" s="39"/>
      <c r="C83" s="39"/>
      <c r="D83" s="39"/>
      <c r="E83" s="39"/>
      <c r="F83" s="39"/>
    </row>
    <row r="85" spans="1:6" ht="23.25" customHeight="1" x14ac:dyDescent="0.25">
      <c r="A85" s="42"/>
      <c r="B85" s="42" t="s">
        <v>39</v>
      </c>
      <c r="C85" s="42" t="s">
        <v>2</v>
      </c>
      <c r="D85" s="42" t="s">
        <v>3</v>
      </c>
      <c r="E85" s="40" t="s">
        <v>4</v>
      </c>
      <c r="F85" s="41"/>
    </row>
    <row r="86" spans="1:6" ht="54" customHeight="1" x14ac:dyDescent="0.25">
      <c r="A86" s="43"/>
      <c r="B86" s="43"/>
      <c r="C86" s="43"/>
      <c r="D86" s="43"/>
      <c r="E86" s="5" t="s">
        <v>5</v>
      </c>
      <c r="F86" s="5" t="s">
        <v>6</v>
      </c>
    </row>
    <row r="87" spans="1:6" x14ac:dyDescent="0.25">
      <c r="A87" s="1">
        <v>1</v>
      </c>
      <c r="B87" s="10" t="s">
        <v>51</v>
      </c>
      <c r="C87" s="1">
        <v>49778.9</v>
      </c>
      <c r="D87" s="1">
        <v>47658.1</v>
      </c>
      <c r="E87" s="11">
        <f>D87/C87%</f>
        <v>95.739560335804924</v>
      </c>
      <c r="F87" s="1">
        <f>C87-D87</f>
        <v>2120.8000000000029</v>
      </c>
    </row>
    <row r="88" spans="1:6" x14ac:dyDescent="0.25">
      <c r="A88" s="1">
        <v>2</v>
      </c>
      <c r="B88" s="1" t="s">
        <v>40</v>
      </c>
      <c r="C88" s="1">
        <v>3004</v>
      </c>
      <c r="D88" s="1">
        <v>3004</v>
      </c>
      <c r="E88" s="11">
        <f t="shared" ref="E88:E99" si="6">D88/C88%</f>
        <v>100</v>
      </c>
      <c r="F88" s="1">
        <f t="shared" ref="F88:F99" si="7">C88-D88</f>
        <v>0</v>
      </c>
    </row>
    <row r="89" spans="1:6" ht="30" x14ac:dyDescent="0.25">
      <c r="A89" s="1">
        <v>3</v>
      </c>
      <c r="B89" s="2" t="s">
        <v>41</v>
      </c>
      <c r="C89" s="1">
        <v>5031</v>
      </c>
      <c r="D89" s="1">
        <v>4602</v>
      </c>
      <c r="E89" s="11">
        <f t="shared" si="6"/>
        <v>91.472868217054256</v>
      </c>
      <c r="F89" s="1">
        <f t="shared" si="7"/>
        <v>429</v>
      </c>
    </row>
    <row r="90" spans="1:6" x14ac:dyDescent="0.25">
      <c r="A90" s="1">
        <v>4</v>
      </c>
      <c r="B90" s="2" t="s">
        <v>42</v>
      </c>
      <c r="C90" s="1">
        <v>45196.6</v>
      </c>
      <c r="D90" s="1">
        <v>42470.9</v>
      </c>
      <c r="E90" s="11">
        <f t="shared" si="6"/>
        <v>93.969236623993837</v>
      </c>
      <c r="F90" s="1">
        <f t="shared" si="7"/>
        <v>2725.6999999999971</v>
      </c>
    </row>
    <row r="91" spans="1:6" x14ac:dyDescent="0.25">
      <c r="A91" s="1">
        <v>5</v>
      </c>
      <c r="B91" s="2" t="s">
        <v>43</v>
      </c>
      <c r="C91" s="1">
        <v>49930.5</v>
      </c>
      <c r="D91" s="1">
        <v>47637.4</v>
      </c>
      <c r="E91" s="11">
        <f t="shared" si="6"/>
        <v>95.407416308669056</v>
      </c>
      <c r="F91" s="1">
        <f t="shared" si="7"/>
        <v>2293.0999999999985</v>
      </c>
    </row>
    <row r="92" spans="1:6" x14ac:dyDescent="0.25">
      <c r="A92" s="1">
        <v>6</v>
      </c>
      <c r="B92" s="2" t="s">
        <v>44</v>
      </c>
      <c r="C92" s="1">
        <v>885550.5</v>
      </c>
      <c r="D92" s="1">
        <v>871882.1</v>
      </c>
      <c r="E92" s="11">
        <f t="shared" si="6"/>
        <v>98.456508126865728</v>
      </c>
      <c r="F92" s="1">
        <f t="shared" si="7"/>
        <v>13668.400000000023</v>
      </c>
    </row>
    <row r="93" spans="1:6" x14ac:dyDescent="0.25">
      <c r="A93" s="1">
        <v>7</v>
      </c>
      <c r="B93" s="2" t="s">
        <v>45</v>
      </c>
      <c r="C93" s="1">
        <v>32160.7</v>
      </c>
      <c r="D93" s="1">
        <v>29690.6</v>
      </c>
      <c r="E93" s="11">
        <f t="shared" si="6"/>
        <v>92.319507970908575</v>
      </c>
      <c r="F93" s="1">
        <f t="shared" si="7"/>
        <v>2470.1000000000022</v>
      </c>
    </row>
    <row r="94" spans="1:6" x14ac:dyDescent="0.25">
      <c r="A94" s="1">
        <v>8</v>
      </c>
      <c r="B94" s="2" t="s">
        <v>46</v>
      </c>
      <c r="C94" s="1">
        <v>12226.4</v>
      </c>
      <c r="D94" s="1">
        <v>10389</v>
      </c>
      <c r="E94" s="11">
        <f t="shared" si="6"/>
        <v>84.971864162795271</v>
      </c>
      <c r="F94" s="1">
        <f t="shared" si="7"/>
        <v>1837.3999999999996</v>
      </c>
    </row>
    <row r="95" spans="1:6" x14ac:dyDescent="0.25">
      <c r="A95" s="1">
        <v>9</v>
      </c>
      <c r="B95" s="2" t="s">
        <v>47</v>
      </c>
      <c r="C95" s="1">
        <v>10674</v>
      </c>
      <c r="D95" s="1">
        <v>10507.9</v>
      </c>
      <c r="E95" s="11">
        <f t="shared" si="6"/>
        <v>98.443882330897509</v>
      </c>
      <c r="F95" s="1">
        <f t="shared" si="7"/>
        <v>166.10000000000036</v>
      </c>
    </row>
    <row r="96" spans="1:6" x14ac:dyDescent="0.25">
      <c r="A96" s="1">
        <v>10</v>
      </c>
      <c r="B96" s="2" t="s">
        <v>48</v>
      </c>
      <c r="C96" s="1">
        <v>6655.3</v>
      </c>
      <c r="D96" s="1">
        <v>6584.3</v>
      </c>
      <c r="E96" s="11">
        <f t="shared" si="6"/>
        <v>98.933181073730722</v>
      </c>
      <c r="F96" s="1">
        <f t="shared" si="7"/>
        <v>71</v>
      </c>
    </row>
    <row r="97" spans="1:6" ht="30" x14ac:dyDescent="0.25">
      <c r="A97" s="1">
        <v>11</v>
      </c>
      <c r="B97" s="2" t="s">
        <v>49</v>
      </c>
      <c r="C97" s="1">
        <v>15.3</v>
      </c>
      <c r="D97" s="1">
        <v>15.3</v>
      </c>
      <c r="E97" s="11">
        <f t="shared" si="6"/>
        <v>100</v>
      </c>
      <c r="F97" s="1">
        <f t="shared" si="7"/>
        <v>0</v>
      </c>
    </row>
    <row r="98" spans="1:6" ht="60" x14ac:dyDescent="0.25">
      <c r="A98" s="1">
        <v>12</v>
      </c>
      <c r="B98" s="2" t="s">
        <v>50</v>
      </c>
      <c r="C98" s="1">
        <v>108927.6</v>
      </c>
      <c r="D98" s="1">
        <v>108927.6</v>
      </c>
      <c r="E98" s="11">
        <f t="shared" si="6"/>
        <v>100</v>
      </c>
      <c r="F98" s="1">
        <f t="shared" si="7"/>
        <v>0</v>
      </c>
    </row>
    <row r="99" spans="1:6" x14ac:dyDescent="0.25">
      <c r="A99" s="6"/>
      <c r="B99" s="6" t="s">
        <v>54</v>
      </c>
      <c r="C99" s="6">
        <f>SUM(C87:C98)</f>
        <v>1209150.8</v>
      </c>
      <c r="D99" s="6">
        <f>SUM(D87:D98)</f>
        <v>1183369.2000000002</v>
      </c>
      <c r="E99" s="13">
        <f t="shared" si="6"/>
        <v>97.86779283444217</v>
      </c>
      <c r="F99" s="6">
        <f t="shared" si="7"/>
        <v>25781.59999999986</v>
      </c>
    </row>
    <row r="102" spans="1:6" ht="18.75" x14ac:dyDescent="0.25">
      <c r="A102" s="17"/>
      <c r="B102" s="17"/>
      <c r="D102" s="19"/>
      <c r="E102" s="19"/>
    </row>
    <row r="103" spans="1:6" ht="18.75" x14ac:dyDescent="0.25">
      <c r="B103" s="18"/>
    </row>
    <row r="104" spans="1:6" ht="19.5" x14ac:dyDescent="0.3">
      <c r="A104" s="14"/>
      <c r="B104" s="14"/>
      <c r="E104" s="14"/>
      <c r="F104" s="14"/>
    </row>
  </sheetData>
  <mergeCells count="16">
    <mergeCell ref="E85:F85"/>
    <mergeCell ref="D85:D86"/>
    <mergeCell ref="C85:C86"/>
    <mergeCell ref="B85:B86"/>
    <mergeCell ref="A85:A86"/>
    <mergeCell ref="C1:F1"/>
    <mergeCell ref="A82:F82"/>
    <mergeCell ref="A83:F83"/>
    <mergeCell ref="A8:F10"/>
    <mergeCell ref="E12:F12"/>
    <mergeCell ref="D12:D13"/>
    <mergeCell ref="C12:C13"/>
    <mergeCell ref="B12:B13"/>
    <mergeCell ref="A12:A13"/>
    <mergeCell ref="C2:F2"/>
    <mergeCell ref="C3:F3"/>
  </mergeCells>
  <pageMargins left="0" right="0" top="0.39370078740157483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Абубакар</dc:creator>
  <cp:lastModifiedBy>user</cp:lastModifiedBy>
  <cp:lastPrinted>2022-05-06T06:48:52Z</cp:lastPrinted>
  <dcterms:created xsi:type="dcterms:W3CDTF">2018-11-14T11:19:00Z</dcterms:created>
  <dcterms:modified xsi:type="dcterms:W3CDTF">2022-06-07T05:46:57Z</dcterms:modified>
</cp:coreProperties>
</file>