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 tabRatio="858" firstSheet="12" activeTab="24"/>
  </bookViews>
  <sheets>
    <sheet name="прил №3  собств доходы гот" sheetId="3" r:id="rId1"/>
    <sheet name="прил №4 муртуз гойтиев" sheetId="24" r:id="rId2"/>
    <sheet name="прил №5 гот" sheetId="5" r:id="rId3"/>
    <sheet name="прил №6 гот" sheetId="6" r:id="rId4"/>
    <sheet name="прил №7 гот" sheetId="7" r:id="rId5"/>
    <sheet name="расш №1 к 7 прил гот" sheetId="2" r:id="rId6"/>
    <sheet name="расш №2 к 7 прил гот" sheetId="17" r:id="rId7"/>
    <sheet name="прил №8 гот" sheetId="4" r:id="rId8"/>
    <sheet name=" прил №10 гот " sheetId="9" r:id="rId9"/>
    <sheet name="прил №11 гот" sheetId="25" r:id="rId10"/>
    <sheet name="прил №12" sheetId="10" r:id="rId11"/>
    <sheet name="прило №13 гот" sheetId="15" r:id="rId12"/>
    <sheet name="прил №14 гот" sheetId="16" r:id="rId13"/>
    <sheet name=" Прил 15 гот" sheetId="18" r:id="rId14"/>
    <sheet name="прил №16 гот" sheetId="11" r:id="rId15"/>
    <sheet name="прил 16 дети инва гот" sheetId="30" r:id="rId16"/>
    <sheet name="прил №17 МП." sheetId="12" r:id="rId17"/>
    <sheet name="прил №18 гот" sheetId="13" r:id="rId18"/>
    <sheet name="прил №19 " sheetId="20" r:id="rId19"/>
    <sheet name="прил №20 гот" sheetId="14" r:id="rId20"/>
    <sheet name="прил №21гот" sheetId="21" r:id="rId21"/>
    <sheet name="прил №22" sheetId="26" r:id="rId22"/>
    <sheet name="прил №23." sheetId="27" r:id="rId23"/>
    <sheet name="прил №24" sheetId="28" r:id="rId24"/>
    <sheet name="прил №25" sheetId="33" r:id="rId25"/>
  </sheets>
  <externalReferences>
    <externalReference r:id="rId26"/>
  </externalReferences>
  <definedNames>
    <definedName name="_xlnm.Print_Area" localSheetId="13">' Прил 15 гот'!$A$1:$R$78</definedName>
    <definedName name="_xlnm.Print_Area" localSheetId="8">' прил №10 гот '!$A$1:$D$30</definedName>
    <definedName name="_xlnm.Print_Area" localSheetId="9">'прил №11 гот'!$A$1:$I$33</definedName>
    <definedName name="_xlnm.Print_Area" localSheetId="10">'прил №12'!$A$1:$C$35</definedName>
    <definedName name="_xlnm.Print_Area" localSheetId="12">'прил №14 гот'!$A$1:$D$32</definedName>
    <definedName name="_xlnm.Print_Area" localSheetId="14">'прил №16 гот'!$A$1:$F$48</definedName>
    <definedName name="_xlnm.Print_Area" localSheetId="16">'прил №17 МП.'!$A$1:$H$113</definedName>
    <definedName name="_xlnm.Print_Area" localSheetId="18">'прил №19 '!$A$1:$G$22</definedName>
    <definedName name="_xlnm.Print_Area" localSheetId="20">'прил №21гот'!$A$1:$C$28</definedName>
    <definedName name="_xlnm.Print_Area" localSheetId="21">'прил №22'!$A$1:$C$59</definedName>
    <definedName name="_xlnm.Print_Area" localSheetId="22">'прил №23.'!$A$1:$C$40</definedName>
    <definedName name="_xlnm.Print_Area" localSheetId="23">'прил №24'!$A$1:$K$14</definedName>
    <definedName name="_xlnm.Print_Area" localSheetId="0">'прил №3  собств доходы гот'!$A$1:$G$55</definedName>
    <definedName name="_xlnm.Print_Area" localSheetId="3">'прил №6 гот'!$A$1:$F$70</definedName>
    <definedName name="_xlnm.Print_Area" localSheetId="4">'прил №7 гот'!$A$1:$I$214</definedName>
    <definedName name="_xlnm.Print_Area" localSheetId="7">'прил №8 гот'!$A$1:$S$34</definedName>
    <definedName name="_xlnm.Print_Area" localSheetId="11">'прило №13 гот'!$A$1:$E$23</definedName>
    <definedName name="_xlnm.Print_Area" localSheetId="5">'расш №1 к 7 прил гот'!$A$1:$I$77</definedName>
    <definedName name="_xlnm.Print_Area" localSheetId="6">'расш №2 к 7 прил гот'!$A$1:$E$47</definedName>
  </definedNames>
  <calcPr calcId="162913"/>
</workbook>
</file>

<file path=xl/calcChain.xml><?xml version="1.0" encoding="utf-8"?>
<calcChain xmlns="http://schemas.openxmlformats.org/spreadsheetml/2006/main">
  <c r="D47" i="17" l="1"/>
  <c r="C65" i="27" l="1"/>
  <c r="B65" i="27"/>
  <c r="C64" i="27"/>
  <c r="B64" i="27"/>
  <c r="C63" i="27"/>
  <c r="B63" i="27"/>
  <c r="C62" i="27"/>
  <c r="B62" i="27"/>
  <c r="C61" i="27"/>
  <c r="B61" i="27"/>
  <c r="C60" i="27"/>
  <c r="B60" i="27"/>
  <c r="C59" i="27"/>
  <c r="B59" i="27"/>
  <c r="C58" i="27"/>
  <c r="B58" i="27"/>
  <c r="C57" i="27"/>
  <c r="B57" i="27"/>
  <c r="B56" i="27"/>
  <c r="C55" i="27"/>
  <c r="B55" i="27"/>
  <c r="C54" i="27"/>
  <c r="B54" i="27"/>
  <c r="C53" i="27"/>
  <c r="B53" i="27"/>
  <c r="C52" i="27"/>
  <c r="B52" i="27"/>
  <c r="C51" i="27"/>
  <c r="C50" i="27"/>
  <c r="C49" i="27"/>
  <c r="B49" i="27"/>
  <c r="C48" i="27"/>
  <c r="B48" i="27"/>
  <c r="C47" i="27"/>
  <c r="B47" i="27"/>
  <c r="C46" i="27"/>
  <c r="B46" i="27"/>
  <c r="C45" i="27"/>
  <c r="B45" i="27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C29" i="27" s="1"/>
  <c r="B32" i="27"/>
  <c r="C31" i="27"/>
  <c r="B31" i="27"/>
  <c r="C30" i="27"/>
  <c r="B30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B21" i="27"/>
  <c r="C20" i="27"/>
  <c r="B20" i="27"/>
  <c r="C19" i="27"/>
  <c r="C18" i="27"/>
  <c r="B18" i="27"/>
  <c r="C17" i="27"/>
  <c r="B17" i="27"/>
  <c r="C16" i="27"/>
  <c r="B16" i="27"/>
  <c r="B15" i="27"/>
  <c r="C14" i="27"/>
  <c r="B14" i="27"/>
  <c r="B34" i="10"/>
  <c r="D46" i="17"/>
  <c r="C46" i="17"/>
  <c r="D45" i="17"/>
  <c r="C44" i="17"/>
  <c r="C43" i="17"/>
  <c r="C42" i="17"/>
  <c r="C41" i="17"/>
  <c r="C40" i="17"/>
  <c r="C39" i="17"/>
  <c r="C37" i="17"/>
  <c r="C36" i="17"/>
  <c r="C35" i="17"/>
  <c r="C34" i="17"/>
  <c r="C33" i="17"/>
  <c r="C32" i="17"/>
  <c r="C31" i="17"/>
  <c r="D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E8" i="17"/>
  <c r="D8" i="17"/>
  <c r="G69" i="2"/>
  <c r="F69" i="2"/>
  <c r="E69" i="2"/>
  <c r="D69" i="2"/>
  <c r="C69" i="2"/>
  <c r="G68" i="2"/>
  <c r="F68" i="2"/>
  <c r="E68" i="2"/>
  <c r="D68" i="2"/>
  <c r="C68" i="2"/>
  <c r="C67" i="2"/>
  <c r="I67" i="2" s="1"/>
  <c r="G66" i="2"/>
  <c r="F66" i="2"/>
  <c r="E66" i="2"/>
  <c r="D66" i="2"/>
  <c r="C66" i="2"/>
  <c r="B66" i="2"/>
  <c r="H65" i="2"/>
  <c r="G65" i="2"/>
  <c r="F65" i="2"/>
  <c r="E65" i="2"/>
  <c r="D65" i="2"/>
  <c r="C65" i="2"/>
  <c r="B65" i="2"/>
  <c r="H64" i="2"/>
  <c r="G64" i="2"/>
  <c r="F64" i="2"/>
  <c r="E64" i="2"/>
  <c r="D64" i="2"/>
  <c r="C64" i="2"/>
  <c r="B64" i="2"/>
  <c r="H63" i="2"/>
  <c r="G63" i="2"/>
  <c r="F63" i="2"/>
  <c r="E63" i="2"/>
  <c r="D63" i="2"/>
  <c r="C63" i="2"/>
  <c r="B63" i="2"/>
  <c r="H62" i="2"/>
  <c r="G62" i="2"/>
  <c r="F62" i="2"/>
  <c r="E62" i="2"/>
  <c r="D62" i="2"/>
  <c r="C62" i="2"/>
  <c r="B62" i="2"/>
  <c r="H61" i="2"/>
  <c r="G61" i="2"/>
  <c r="I61" i="2" s="1"/>
  <c r="F61" i="2"/>
  <c r="E61" i="2"/>
  <c r="D61" i="2"/>
  <c r="C61" i="2"/>
  <c r="B61" i="2"/>
  <c r="H60" i="2"/>
  <c r="G60" i="2"/>
  <c r="F60" i="2"/>
  <c r="E60" i="2"/>
  <c r="D60" i="2"/>
  <c r="C60" i="2"/>
  <c r="I60" i="2" s="1"/>
  <c r="B60" i="2"/>
  <c r="H59" i="2"/>
  <c r="G59" i="2"/>
  <c r="F59" i="2"/>
  <c r="E59" i="2"/>
  <c r="D59" i="2"/>
  <c r="C59" i="2"/>
  <c r="I59" i="2" s="1"/>
  <c r="B59" i="2"/>
  <c r="H58" i="2"/>
  <c r="G58" i="2"/>
  <c r="I58" i="2" s="1"/>
  <c r="F58" i="2"/>
  <c r="E58" i="2"/>
  <c r="D58" i="2"/>
  <c r="C58" i="2"/>
  <c r="B58" i="2"/>
  <c r="H57" i="2"/>
  <c r="G57" i="2"/>
  <c r="F57" i="2"/>
  <c r="E57" i="2"/>
  <c r="D57" i="2"/>
  <c r="C57" i="2"/>
  <c r="I57" i="2" s="1"/>
  <c r="B57" i="2"/>
  <c r="G56" i="2"/>
  <c r="F56" i="2"/>
  <c r="E56" i="2"/>
  <c r="D56" i="2"/>
  <c r="I56" i="2" s="1"/>
  <c r="C56" i="2"/>
  <c r="B56" i="2"/>
  <c r="H55" i="2"/>
  <c r="G55" i="2"/>
  <c r="F55" i="2"/>
  <c r="E55" i="2"/>
  <c r="D55" i="2"/>
  <c r="I55" i="2" s="1"/>
  <c r="C55" i="2"/>
  <c r="B55" i="2"/>
  <c r="H54" i="2"/>
  <c r="G54" i="2"/>
  <c r="F54" i="2"/>
  <c r="E54" i="2"/>
  <c r="D54" i="2"/>
  <c r="C54" i="2"/>
  <c r="B54" i="2"/>
  <c r="H53" i="2"/>
  <c r="G53" i="2"/>
  <c r="F53" i="2"/>
  <c r="E53" i="2"/>
  <c r="D53" i="2"/>
  <c r="C53" i="2"/>
  <c r="B53" i="2"/>
  <c r="H52" i="2"/>
  <c r="G52" i="2"/>
  <c r="F52" i="2"/>
  <c r="E52" i="2"/>
  <c r="D52" i="2"/>
  <c r="C52" i="2"/>
  <c r="B52" i="2"/>
  <c r="G51" i="2"/>
  <c r="F51" i="2"/>
  <c r="E51" i="2"/>
  <c r="D51" i="2"/>
  <c r="C51" i="2"/>
  <c r="B51" i="2"/>
  <c r="I50" i="2"/>
  <c r="G50" i="2"/>
  <c r="D50" i="2"/>
  <c r="G49" i="2"/>
  <c r="D49" i="2"/>
  <c r="I49" i="2" s="1"/>
  <c r="G48" i="2"/>
  <c r="D48" i="2"/>
  <c r="I48" i="2" s="1"/>
  <c r="G47" i="2"/>
  <c r="I47" i="2" s="1"/>
  <c r="D47" i="2"/>
  <c r="G46" i="2"/>
  <c r="F46" i="2"/>
  <c r="E46" i="2"/>
  <c r="D46" i="2"/>
  <c r="C46" i="2"/>
  <c r="G45" i="2"/>
  <c r="F45" i="2"/>
  <c r="E45" i="2"/>
  <c r="D45" i="2"/>
  <c r="C45" i="2"/>
  <c r="G44" i="2"/>
  <c r="F44" i="2"/>
  <c r="E44" i="2"/>
  <c r="D44" i="2"/>
  <c r="C44" i="2"/>
  <c r="G43" i="2"/>
  <c r="F43" i="2"/>
  <c r="E43" i="2"/>
  <c r="D43" i="2"/>
  <c r="C43" i="2"/>
  <c r="G42" i="2"/>
  <c r="F42" i="2"/>
  <c r="E42" i="2"/>
  <c r="D42" i="2"/>
  <c r="C42" i="2"/>
  <c r="G41" i="2"/>
  <c r="F41" i="2"/>
  <c r="E41" i="2"/>
  <c r="D41" i="2"/>
  <c r="C41" i="2"/>
  <c r="G40" i="2"/>
  <c r="F40" i="2"/>
  <c r="E40" i="2"/>
  <c r="D40" i="2"/>
  <c r="I40" i="2" s="1"/>
  <c r="C40" i="2"/>
  <c r="H39" i="2"/>
  <c r="G39" i="2"/>
  <c r="F39" i="2"/>
  <c r="E39" i="2"/>
  <c r="D39" i="2"/>
  <c r="C39" i="2"/>
  <c r="H38" i="2"/>
  <c r="G38" i="2"/>
  <c r="F38" i="2"/>
  <c r="E38" i="2"/>
  <c r="D38" i="2"/>
  <c r="C38" i="2"/>
  <c r="G37" i="2"/>
  <c r="F37" i="2"/>
  <c r="E37" i="2"/>
  <c r="D37" i="2"/>
  <c r="I37" i="2" s="1"/>
  <c r="C37" i="2"/>
  <c r="H36" i="2"/>
  <c r="G36" i="2"/>
  <c r="F36" i="2"/>
  <c r="E36" i="2"/>
  <c r="D36" i="2"/>
  <c r="C36" i="2"/>
  <c r="I36" i="2" s="1"/>
  <c r="H35" i="2"/>
  <c r="G35" i="2"/>
  <c r="F35" i="2"/>
  <c r="E35" i="2"/>
  <c r="D35" i="2"/>
  <c r="I35" i="2" s="1"/>
  <c r="C35" i="2"/>
  <c r="H34" i="2"/>
  <c r="G34" i="2"/>
  <c r="F34" i="2"/>
  <c r="E34" i="2"/>
  <c r="D34" i="2"/>
  <c r="C34" i="2"/>
  <c r="I34" i="2" s="1"/>
  <c r="H33" i="2"/>
  <c r="G33" i="2"/>
  <c r="F33" i="2"/>
  <c r="E33" i="2"/>
  <c r="D33" i="2"/>
  <c r="C33" i="2"/>
  <c r="G32" i="2"/>
  <c r="F32" i="2"/>
  <c r="E32" i="2"/>
  <c r="D32" i="2"/>
  <c r="C32" i="2"/>
  <c r="H31" i="2"/>
  <c r="G31" i="2"/>
  <c r="F31" i="2"/>
  <c r="E31" i="2"/>
  <c r="D31" i="2"/>
  <c r="C31" i="2"/>
  <c r="I31" i="2" s="1"/>
  <c r="H30" i="2"/>
  <c r="G30" i="2"/>
  <c r="F30" i="2"/>
  <c r="E30" i="2"/>
  <c r="D30" i="2"/>
  <c r="C30" i="2"/>
  <c r="H29" i="2"/>
  <c r="G29" i="2"/>
  <c r="F29" i="2"/>
  <c r="E29" i="2"/>
  <c r="D29" i="2"/>
  <c r="C29" i="2"/>
  <c r="I29" i="2" s="1"/>
  <c r="H28" i="2"/>
  <c r="G28" i="2"/>
  <c r="F28" i="2"/>
  <c r="E28" i="2"/>
  <c r="D28" i="2"/>
  <c r="C28" i="2"/>
  <c r="G27" i="2"/>
  <c r="F27" i="2"/>
  <c r="E27" i="2"/>
  <c r="D27" i="2"/>
  <c r="I27" i="2" s="1"/>
  <c r="C27" i="2"/>
  <c r="H26" i="2"/>
  <c r="G26" i="2"/>
  <c r="F26" i="2"/>
  <c r="E26" i="2"/>
  <c r="D26" i="2"/>
  <c r="C26" i="2"/>
  <c r="I26" i="2" s="1"/>
  <c r="H25" i="2"/>
  <c r="G25" i="2"/>
  <c r="F25" i="2"/>
  <c r="E25" i="2"/>
  <c r="D25" i="2"/>
  <c r="C25" i="2"/>
  <c r="I25" i="2" s="1"/>
  <c r="H24" i="2"/>
  <c r="G24" i="2"/>
  <c r="F24" i="2"/>
  <c r="E24" i="2"/>
  <c r="D24" i="2"/>
  <c r="C24" i="2"/>
  <c r="I24" i="2" s="1"/>
  <c r="H23" i="2"/>
  <c r="G23" i="2"/>
  <c r="F23" i="2"/>
  <c r="E23" i="2"/>
  <c r="D23" i="2"/>
  <c r="C23" i="2"/>
  <c r="H22" i="2"/>
  <c r="G22" i="2"/>
  <c r="F22" i="2"/>
  <c r="E22" i="2"/>
  <c r="D22" i="2"/>
  <c r="C22" i="2"/>
  <c r="H21" i="2"/>
  <c r="G21" i="2"/>
  <c r="F21" i="2"/>
  <c r="E21" i="2"/>
  <c r="D21" i="2"/>
  <c r="C21" i="2"/>
  <c r="I21" i="2" s="1"/>
  <c r="H20" i="2"/>
  <c r="G20" i="2"/>
  <c r="F20" i="2"/>
  <c r="E20" i="2"/>
  <c r="D20" i="2"/>
  <c r="I20" i="2" s="1"/>
  <c r="C20" i="2"/>
  <c r="H19" i="2"/>
  <c r="G19" i="2"/>
  <c r="F19" i="2"/>
  <c r="E19" i="2"/>
  <c r="D19" i="2"/>
  <c r="C19" i="2"/>
  <c r="G18" i="2"/>
  <c r="F18" i="2"/>
  <c r="E18" i="2"/>
  <c r="D18" i="2"/>
  <c r="I18" i="2" s="1"/>
  <c r="C18" i="2"/>
  <c r="H17" i="2"/>
  <c r="G17" i="2"/>
  <c r="F17" i="2"/>
  <c r="E17" i="2"/>
  <c r="D17" i="2"/>
  <c r="C17" i="2"/>
  <c r="H16" i="2"/>
  <c r="G16" i="2"/>
  <c r="F16" i="2"/>
  <c r="E16" i="2"/>
  <c r="D16" i="2"/>
  <c r="C16" i="2"/>
  <c r="G15" i="2"/>
  <c r="F15" i="2"/>
  <c r="E15" i="2"/>
  <c r="D15" i="2"/>
  <c r="I15" i="2" s="1"/>
  <c r="C15" i="2"/>
  <c r="D69" i="6"/>
  <c r="F66" i="6"/>
  <c r="E66" i="6"/>
  <c r="D66" i="6"/>
  <c r="F65" i="6"/>
  <c r="E65" i="6"/>
  <c r="D65" i="6"/>
  <c r="F63" i="6"/>
  <c r="F62" i="6" s="1"/>
  <c r="E63" i="6"/>
  <c r="E62" i="6" s="1"/>
  <c r="D63" i="6"/>
  <c r="D62" i="6" s="1"/>
  <c r="F61" i="6"/>
  <c r="E61" i="6"/>
  <c r="D61" i="6"/>
  <c r="F60" i="6"/>
  <c r="E60" i="6"/>
  <c r="D60" i="6"/>
  <c r="F58" i="6"/>
  <c r="E58" i="6"/>
  <c r="D58" i="6"/>
  <c r="F56" i="6"/>
  <c r="F55" i="6" s="1"/>
  <c r="E56" i="6"/>
  <c r="E55" i="6" s="1"/>
  <c r="D56" i="6"/>
  <c r="F54" i="6"/>
  <c r="E54" i="6"/>
  <c r="D54" i="6"/>
  <c r="F53" i="6"/>
  <c r="E53" i="6"/>
  <c r="D53" i="6"/>
  <c r="F52" i="6"/>
  <c r="E52" i="6"/>
  <c r="D52" i="6"/>
  <c r="F50" i="6"/>
  <c r="E50" i="6"/>
  <c r="D50" i="6"/>
  <c r="F47" i="6"/>
  <c r="E47" i="6"/>
  <c r="E46" i="6" s="1"/>
  <c r="D47" i="6"/>
  <c r="D46" i="6" s="1"/>
  <c r="F46" i="6"/>
  <c r="F45" i="6"/>
  <c r="E45" i="6"/>
  <c r="D45" i="6"/>
  <c r="F44" i="6"/>
  <c r="E44" i="6"/>
  <c r="D44" i="6"/>
  <c r="D43" i="6"/>
  <c r="E43" i="6" s="1"/>
  <c r="F43" i="6" s="1"/>
  <c r="F42" i="6"/>
  <c r="E42" i="6"/>
  <c r="D42" i="6"/>
  <c r="F41" i="6"/>
  <c r="E41" i="6"/>
  <c r="D41" i="6"/>
  <c r="D40" i="6" s="1"/>
  <c r="D39" i="6"/>
  <c r="F38" i="6"/>
  <c r="F35" i="6" s="1"/>
  <c r="E38" i="6"/>
  <c r="E35" i="6" s="1"/>
  <c r="D38" i="6"/>
  <c r="D37" i="6"/>
  <c r="D36" i="6"/>
  <c r="F33" i="6"/>
  <c r="E33" i="6"/>
  <c r="D33" i="6"/>
  <c r="F31" i="6"/>
  <c r="E31" i="6"/>
  <c r="D31" i="6"/>
  <c r="F30" i="6"/>
  <c r="E30" i="6"/>
  <c r="D30" i="6"/>
  <c r="F27" i="6"/>
  <c r="E27" i="6"/>
  <c r="D27" i="6"/>
  <c r="F26" i="6"/>
  <c r="E26" i="6"/>
  <c r="D26" i="6"/>
  <c r="F21" i="6"/>
  <c r="E21" i="6"/>
  <c r="D21" i="6"/>
  <c r="F20" i="6"/>
  <c r="E20" i="6"/>
  <c r="D20" i="6"/>
  <c r="F18" i="6"/>
  <c r="E18" i="6"/>
  <c r="D18" i="6"/>
  <c r="F17" i="6"/>
  <c r="E17" i="6"/>
  <c r="D17" i="6"/>
  <c r="F16" i="6"/>
  <c r="E16" i="6"/>
  <c r="D16" i="6"/>
  <c r="F15" i="6"/>
  <c r="E15" i="6"/>
  <c r="D15" i="6"/>
  <c r="D14" i="6"/>
  <c r="F14" i="6" s="1"/>
  <c r="F40" i="6" l="1"/>
  <c r="E24" i="6"/>
  <c r="F24" i="6"/>
  <c r="D49" i="6"/>
  <c r="D55" i="6"/>
  <c r="D64" i="6"/>
  <c r="E49" i="6"/>
  <c r="D29" i="6"/>
  <c r="E64" i="6"/>
  <c r="E29" i="6"/>
  <c r="F64" i="6"/>
  <c r="D59" i="6"/>
  <c r="C70" i="2"/>
  <c r="I19" i="2"/>
  <c r="I74" i="2" s="1"/>
  <c r="I62" i="2"/>
  <c r="I23" i="2"/>
  <c r="I33" i="2"/>
  <c r="I39" i="2"/>
  <c r="I41" i="2"/>
  <c r="I54" i="2"/>
  <c r="F49" i="6"/>
  <c r="E70" i="2"/>
  <c r="I46" i="2"/>
  <c r="I75" i="2" s="1"/>
  <c r="I64" i="2"/>
  <c r="I69" i="2"/>
  <c r="F70" i="2"/>
  <c r="G70" i="2"/>
  <c r="I44" i="2"/>
  <c r="I51" i="2"/>
  <c r="I66" i="2"/>
  <c r="D24" i="6"/>
  <c r="I16" i="2"/>
  <c r="I70" i="2" s="1"/>
  <c r="I17" i="2"/>
  <c r="I42" i="2"/>
  <c r="I53" i="2"/>
  <c r="I73" i="2" s="1"/>
  <c r="F29" i="6"/>
  <c r="E40" i="6"/>
  <c r="I22" i="2"/>
  <c r="I28" i="2"/>
  <c r="I30" i="2"/>
  <c r="I38" i="2"/>
  <c r="I63" i="2"/>
  <c r="F13" i="6"/>
  <c r="E59" i="6"/>
  <c r="I32" i="2"/>
  <c r="I45" i="2"/>
  <c r="I65" i="2"/>
  <c r="F59" i="6"/>
  <c r="I68" i="2"/>
  <c r="I76" i="2" s="1"/>
  <c r="C29" i="17"/>
  <c r="C47" i="17" s="1"/>
  <c r="D35" i="6"/>
  <c r="H70" i="2"/>
  <c r="I43" i="2"/>
  <c r="I52" i="2"/>
  <c r="C45" i="17"/>
  <c r="D70" i="2"/>
  <c r="D13" i="6"/>
  <c r="D67" i="6" s="1"/>
  <c r="E14" i="6"/>
  <c r="E13" i="6" s="1"/>
  <c r="E67" i="6" s="1"/>
  <c r="B14" i="21"/>
  <c r="F67" i="6" l="1"/>
  <c r="I77" i="2"/>
  <c r="B33" i="25"/>
</calcChain>
</file>

<file path=xl/comments1.xml><?xml version="1.0" encoding="utf-8"?>
<comments xmlns="http://schemas.openxmlformats.org/spreadsheetml/2006/main">
  <authors>
    <author>Автор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утв. ген планов см описание раздела и подраздела 0501 (При этом расходы на разработку строительных стандартов, контроля за их соблюдением отражаются по подразделу 0401 "Общеэкономические вопросы".)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>Асхаб: дорожная деятельность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04"/>
          </rPr>
          <t>Асхаб: создание условий для жилищного строительства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04"/>
          </rPr>
          <t>Асхаб:</t>
        </r>
        <r>
          <rPr>
            <sz val="9"/>
            <color indexed="81"/>
            <rFont val="Tahoma"/>
            <family val="2"/>
            <charset val="204"/>
          </rPr>
          <t xml:space="preserve"> водоснабжение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электро, тепло, газоснабжение,  ритуальные услуги, сбор и вывоз бытовых отходов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ген планы утвержд, соответственно 5 % добавлен на раз 0503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ген планы утвержд, соответственно 5 % добавлен на раз 0503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ген планы утвержд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ген планы утвержд, соответственно 5 % добавлен на раз 0503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распр по бюджету респ</t>
        </r>
      </text>
    </comment>
  </commentList>
</comments>
</file>

<file path=xl/sharedStrings.xml><?xml version="1.0" encoding="utf-8"?>
<sst xmlns="http://schemas.openxmlformats.org/spreadsheetml/2006/main" count="2343" uniqueCount="877">
  <si>
    <t>Расшифровка №1</t>
  </si>
  <si>
    <t xml:space="preserve">Наименование казенных учреждений </t>
  </si>
  <si>
    <t>Расходы на выплату персоналу местного самоуправления  (110)</t>
  </si>
  <si>
    <t>Иные закупки товаров, работ и услуг для муниципальных нужд   (240)</t>
  </si>
  <si>
    <t>Уплата налогов, сборов и иных обязательств платежей в бюджетную систему РФ (850)</t>
  </si>
  <si>
    <t>Бюджетные инвестиции в объекты капитального строительства муницип. собственности казенным учреждениям (414)</t>
  </si>
  <si>
    <t>ВСЕГО</t>
  </si>
  <si>
    <t xml:space="preserve"> </t>
  </si>
  <si>
    <t xml:space="preserve">Алак СОШ МКУ </t>
  </si>
  <si>
    <t>Анди СОШ №1 МКУ</t>
  </si>
  <si>
    <t>Анди СОШ №2 МКУ</t>
  </si>
  <si>
    <t>Ансалта СОШ МКУ</t>
  </si>
  <si>
    <t>Ашали СОШ МКУ</t>
  </si>
  <si>
    <t>БСШ №1 МКУ</t>
  </si>
  <si>
    <t>БСШ №2 МКУ</t>
  </si>
  <si>
    <t>БСШ №3 МКУ</t>
  </si>
  <si>
    <t>Гагатли СОШ МКУ</t>
  </si>
  <si>
    <t>Годобери СОШ МКУ</t>
  </si>
  <si>
    <t>Зило СОШ МКУ</t>
  </si>
  <si>
    <t xml:space="preserve">Кванхидатли СОШ МКУ </t>
  </si>
  <si>
    <t>Миарсо СОШ МКУ</t>
  </si>
  <si>
    <t>Муни СОШ МКУ</t>
  </si>
  <si>
    <t>Ортоколо СОШ МКУ</t>
  </si>
  <si>
    <t>Рахата СОШ МКУ</t>
  </si>
  <si>
    <t>Риквани СОШ МКУ</t>
  </si>
  <si>
    <t>Тандо СОШ МКУ</t>
  </si>
  <si>
    <t>Тасута СОШ МКУ</t>
  </si>
  <si>
    <t>Тлох СОШ МКУ</t>
  </si>
  <si>
    <t>Хелетури СОШ МКУ</t>
  </si>
  <si>
    <t>Чанко СОШ МКУ</t>
  </si>
  <si>
    <t>Шодрода СОШ МКУ</t>
  </si>
  <si>
    <t xml:space="preserve">Инхело ООШ МКУ </t>
  </si>
  <si>
    <t>Кижани ООШ МКУ</t>
  </si>
  <si>
    <t>Беледи НОШ МКУ</t>
  </si>
  <si>
    <t>В-Алак НОШ МКУ</t>
  </si>
  <si>
    <t>Гунха НОШ МКУ</t>
  </si>
  <si>
    <t>Зибирхали НОШ МКУ</t>
  </si>
  <si>
    <t>Н-Алак НОШ МКУ</t>
  </si>
  <si>
    <t>Шиворта НОШ МКУ</t>
  </si>
  <si>
    <t>Группы кратковременного пребыв</t>
  </si>
  <si>
    <t>МКУ Информационно метод центр</t>
  </si>
  <si>
    <t>Расходы на ЕГЭ</t>
  </si>
  <si>
    <t>Итого:</t>
  </si>
  <si>
    <t xml:space="preserve">к решению Собрания депутатов МР "Ботлихский район" </t>
  </si>
  <si>
    <t>Объем поступлений доходов районного бюджета</t>
  </si>
  <si>
    <t>(тыс.)</t>
  </si>
  <si>
    <t>№ п/п</t>
  </si>
  <si>
    <t>Код по КБК</t>
  </si>
  <si>
    <t>Наименование доходов</t>
  </si>
  <si>
    <t>Сумма</t>
  </si>
  <si>
    <t>2021 г</t>
  </si>
  <si>
    <t>182 101 02000 01 0000 110</t>
  </si>
  <si>
    <t xml:space="preserve">Налог на доходы физических лиц </t>
  </si>
  <si>
    <t>182 105 03000 01 0000 110</t>
  </si>
  <si>
    <t>Единый сельхозналог</t>
  </si>
  <si>
    <t>182 108 04020 01 0000 110</t>
  </si>
  <si>
    <t>Госпошлина</t>
  </si>
  <si>
    <t xml:space="preserve">   </t>
  </si>
  <si>
    <t>100 103 02230 01 0000 110</t>
  </si>
  <si>
    <t>Доходы от уплаты акцизов на дизтопливо</t>
  </si>
  <si>
    <t>182 105 01000 01 0000 110</t>
  </si>
  <si>
    <t>УСН</t>
  </si>
  <si>
    <t>Неналоговые доходы</t>
  </si>
  <si>
    <t>165 111 05035 05 0000 120</t>
  </si>
  <si>
    <t>Доходы от сдачи в аренду имущества, находящегося в собственности муниципального образования района</t>
  </si>
  <si>
    <t>Доходы от приватизации муниципального имущества</t>
  </si>
  <si>
    <t>400 113 01995 05 0000 130</t>
  </si>
  <si>
    <t>Прочие доходы от оказания платных услуг  (ясли-сады)</t>
  </si>
  <si>
    <t>165 113 01995 05 0000 130</t>
  </si>
  <si>
    <t>Прочие доходы от оказания платных услуг  (МКУ Районной газеты "Дружба")</t>
  </si>
  <si>
    <t>Прочие доходы от оказания платных услуг  (МКУ РВК)</t>
  </si>
  <si>
    <t>Итого налоговые и неналоговые доходы:</t>
  </si>
  <si>
    <t>Фонд финансовой поддержки муниципального района</t>
  </si>
  <si>
    <t>Субсидии</t>
  </si>
  <si>
    <t>в том числе:</t>
  </si>
  <si>
    <t>на обеспечение питания учащихся 1-4 классов</t>
  </si>
  <si>
    <t>Субвенция</t>
  </si>
  <si>
    <t>Госстандарт образования</t>
  </si>
  <si>
    <t>Госстандарт  дошкольного образования</t>
  </si>
  <si>
    <t>Расходы на обеспечение детей-сирот жилимы помещениями</t>
  </si>
  <si>
    <t>расходы на выплату компенсации части родительской платы за содержание ребенка в госуд-х муниципальных учр-ях и иных образоват организациях района</t>
  </si>
  <si>
    <t>расходы на выплату единовременного пособия при всех формах устройства детей в семью</t>
  </si>
  <si>
    <t>субвенция бюджетам муниципального района по наделению органов местного самоуправления гос. полномочиями РД по расчету и предоставлению дотаций поселениям</t>
  </si>
  <si>
    <t>Иные межбюджетные трансферты</t>
  </si>
  <si>
    <t>Всего доходов:</t>
  </si>
  <si>
    <t xml:space="preserve">Распределение бюджетных ассигнований    </t>
  </si>
  <si>
    <t>МР "Ботлихский район" по разделам, подразделам, целевым статьям</t>
  </si>
  <si>
    <t>Наименование</t>
  </si>
  <si>
    <t>Ведом-ство</t>
  </si>
  <si>
    <t>Раздел</t>
  </si>
  <si>
    <t>Подраздел</t>
  </si>
  <si>
    <t>Целевая статья</t>
  </si>
  <si>
    <t>Вид рас-ходов</t>
  </si>
  <si>
    <t>2</t>
  </si>
  <si>
    <t>Администрация МР "Ботлихский район"</t>
  </si>
  <si>
    <t>001</t>
  </si>
  <si>
    <t>Общегосударственные вопросы</t>
  </si>
  <si>
    <t>01</t>
  </si>
  <si>
    <t>00</t>
  </si>
  <si>
    <t>Функционирование высшего должностного лица   муниципального района</t>
  </si>
  <si>
    <t>02</t>
  </si>
  <si>
    <t>Глава муниципального района</t>
  </si>
  <si>
    <t>99 000 10010</t>
  </si>
  <si>
    <t>000</t>
  </si>
  <si>
    <t>Функционирование представительных органов муниципального района</t>
  </si>
  <si>
    <t>03</t>
  </si>
  <si>
    <t>Районное Собрание</t>
  </si>
  <si>
    <t>99 000 10020</t>
  </si>
  <si>
    <t>Функционирование исполнительной власти муниципального района</t>
  </si>
  <si>
    <t>04</t>
  </si>
  <si>
    <t>АМР "Ботлихский район"</t>
  </si>
  <si>
    <t>99 000 10040</t>
  </si>
  <si>
    <t>Осуществление полномочий РД по созданию и организации деятельности административных комиссий</t>
  </si>
  <si>
    <t>99 800 77710</t>
  </si>
  <si>
    <t>Осуществление полномочий РД по созданию и организации деятельности комиссии по делам несовершеннолетних</t>
  </si>
  <si>
    <t>99 800 77720</t>
  </si>
  <si>
    <t>Осуществление полномочий РД по хранению, комплектованию, учету и использованию Архивного фонда РД</t>
  </si>
  <si>
    <t>99 800 77730</t>
  </si>
  <si>
    <t>Составление (изменение и дополнение) списков кандидатов в присяжные заседатели</t>
  </si>
  <si>
    <t>05</t>
  </si>
  <si>
    <t>99 800 51200</t>
  </si>
  <si>
    <t>Обеспечение деятельности финансовых органов и органов контроля</t>
  </si>
  <si>
    <t>06</t>
  </si>
  <si>
    <t>Управление финансов и экономики АМР "Ботлихский район"</t>
  </si>
  <si>
    <t>992</t>
  </si>
  <si>
    <t>УФ и Э АМР "Ботлихский район"</t>
  </si>
  <si>
    <t>Контрольно-счетный комитет муниципального района</t>
  </si>
  <si>
    <t>99 000 10030</t>
  </si>
  <si>
    <t>Резервные фонды</t>
  </si>
  <si>
    <t>11</t>
  </si>
  <si>
    <t>99 000 10070</t>
  </si>
  <si>
    <t>Резервные фонды местных администраций</t>
  </si>
  <si>
    <t>Другие общегосударственные вопросы</t>
  </si>
  <si>
    <t>13</t>
  </si>
  <si>
    <t>99 000 00000</t>
  </si>
  <si>
    <t>120</t>
  </si>
  <si>
    <t>МКУ "Хозяйственная служба"</t>
  </si>
  <si>
    <t>МБУ "Централизованная Бухгалтерия"</t>
  </si>
  <si>
    <t>99 000 90600</t>
  </si>
  <si>
    <t>Иные субсидии</t>
  </si>
  <si>
    <t>НАЦИОНАЛЬНАЯ БЕЗОПАСНОСТЬ И ПРАВООХРАНИТЕЛЬНАЯ ДЕЯТЕЛЬНОСТЬ</t>
  </si>
  <si>
    <t>ДРУГИЕ ОБЩЕГОСУДАРСТВЕННЫЕ РАСХОДЫ</t>
  </si>
  <si>
    <t>Государственная регистрация актов гражданского состояния</t>
  </si>
  <si>
    <t>99 800 59300</t>
  </si>
  <si>
    <t>Отдел безопасности, гр. обороны и ЧС и ЕДДС</t>
  </si>
  <si>
    <t>09</t>
  </si>
  <si>
    <t>Единая Дежурно-Диспетчерская Служба</t>
  </si>
  <si>
    <t>99 000 60300</t>
  </si>
  <si>
    <t>Национальная экономика</t>
  </si>
  <si>
    <t>Общеэкономические вопросы</t>
  </si>
  <si>
    <t>99 000 40060</t>
  </si>
  <si>
    <t xml:space="preserve">Сельское хозяйство  </t>
  </si>
  <si>
    <t>300</t>
  </si>
  <si>
    <t>Сельское хозяйство и рыболовство</t>
  </si>
  <si>
    <t>Управление сельского хозяйства АМР "Ботлихский район"</t>
  </si>
  <si>
    <t>Содержание и отлов безнадзорных животных</t>
  </si>
  <si>
    <t>Дорожное хозяйство **</t>
  </si>
  <si>
    <t>Строительство и модернизация автомобильных дорог общего пользования и местного значения</t>
  </si>
  <si>
    <t>99 000 40200</t>
  </si>
  <si>
    <t>Жилищно-коммунальное хозяйство</t>
  </si>
  <si>
    <t>350</t>
  </si>
  <si>
    <t>99 000 400 10</t>
  </si>
  <si>
    <t>99 000 40010</t>
  </si>
  <si>
    <t>Управление образования АМР "Ботлихский район"</t>
  </si>
  <si>
    <t>400</t>
  </si>
  <si>
    <t>ОБРАЗОВАНИЕ</t>
  </si>
  <si>
    <t>07</t>
  </si>
  <si>
    <t>Дошкольное образование*</t>
  </si>
  <si>
    <t>00 000 00000</t>
  </si>
  <si>
    <t>19 101 06590</t>
  </si>
  <si>
    <t>110</t>
  </si>
  <si>
    <t>240</t>
  </si>
  <si>
    <t>99 000 70010</t>
  </si>
  <si>
    <t>Общее образование</t>
  </si>
  <si>
    <t>Школы - детские сады, школы начальные, неполные средние и средние общие*</t>
  </si>
  <si>
    <t>19 202 06590</t>
  </si>
  <si>
    <t>99 000 70020</t>
  </si>
  <si>
    <t>99 000 70030</t>
  </si>
  <si>
    <t>Молодежная политика и оздоровление детей</t>
  </si>
  <si>
    <t>Прочие мероприятия по молодежной политике</t>
  </si>
  <si>
    <t>99 000 70050</t>
  </si>
  <si>
    <t>Другие вопросы в области образования</t>
  </si>
  <si>
    <t>Аппарат Управления образования</t>
  </si>
  <si>
    <t>99 000 70040</t>
  </si>
  <si>
    <t>Информационно-методический центр, хозяйственная  служба управления образования *</t>
  </si>
  <si>
    <t>МКУ Управление культуры МР "Ботлихский район"</t>
  </si>
  <si>
    <t>450</t>
  </si>
  <si>
    <t>99 000 80000</t>
  </si>
  <si>
    <t>Культура, кинематография</t>
  </si>
  <si>
    <t>08</t>
  </si>
  <si>
    <t xml:space="preserve">Культура </t>
  </si>
  <si>
    <t>МКУ Управление культуры</t>
  </si>
  <si>
    <t>99 000 80010</t>
  </si>
  <si>
    <t>Централизованная библиотека с филиалами в поселениях</t>
  </si>
  <si>
    <t>99 000 80020</t>
  </si>
  <si>
    <t>Социальная политика</t>
  </si>
  <si>
    <t>10</t>
  </si>
  <si>
    <t>99 000 90000</t>
  </si>
  <si>
    <t>Пенсионное обеспечение</t>
  </si>
  <si>
    <t>Доплаты к пенсиям муниципальных служащих</t>
  </si>
  <si>
    <t>99 000 90010</t>
  </si>
  <si>
    <t>Социальное обеспеч-е и иные выплаты населению</t>
  </si>
  <si>
    <t>Социальное обеспечение населения</t>
  </si>
  <si>
    <t>Прочие мероприятия в области социальной политики</t>
  </si>
  <si>
    <t>99 000 90020</t>
  </si>
  <si>
    <t>Охрана семьи и детства</t>
  </si>
  <si>
    <t>223 000 00000</t>
  </si>
  <si>
    <t>на устройство детей в семью</t>
  </si>
  <si>
    <t>на содержание круглых сирот</t>
  </si>
  <si>
    <t>Осуществление полномочий РД по организации деятельности опеки и попечительства</t>
  </si>
  <si>
    <t>99 800 77740</t>
  </si>
  <si>
    <t>Физическая культура (прочие мероприятия)</t>
  </si>
  <si>
    <t>Физическая культура</t>
  </si>
  <si>
    <t>99 000 90100</t>
  </si>
  <si>
    <t>МКУ ФОК АМР "Ботлихский район"</t>
  </si>
  <si>
    <t>480</t>
  </si>
  <si>
    <t>99 000 90200</t>
  </si>
  <si>
    <t>100 000 90200</t>
  </si>
  <si>
    <t>Другие вопросы в области физкультуры и спорта</t>
  </si>
  <si>
    <t>Аппарат ФК, спорту, делам молодёжи и туризму</t>
  </si>
  <si>
    <t>Средства массовой информации</t>
  </si>
  <si>
    <t>12</t>
  </si>
  <si>
    <t>МКУ РВК АМР "Ботлихский район"</t>
  </si>
  <si>
    <t>460</t>
  </si>
  <si>
    <t>99 000 90400</t>
  </si>
  <si>
    <t>МКУ Редакция районной газеты "Дружба" АМР "Ботлихский район"</t>
  </si>
  <si>
    <t>470</t>
  </si>
  <si>
    <t>99 000 90300</t>
  </si>
  <si>
    <t>99 000 00920</t>
  </si>
  <si>
    <t xml:space="preserve">Межбюджетные трансферты </t>
  </si>
  <si>
    <t>14</t>
  </si>
  <si>
    <t>Дотации на выравнивание бюджетной обеспеченности поселений</t>
  </si>
  <si>
    <t>26 101 60010</t>
  </si>
  <si>
    <t>Иные дотация на обеспечение сбалансированности бюджетов</t>
  </si>
  <si>
    <t>99 000 60100</t>
  </si>
  <si>
    <t>Прочие межбюджетные трансферты</t>
  </si>
  <si>
    <t>Субвенции на ВУСы</t>
  </si>
  <si>
    <t>99 800 51180</t>
  </si>
  <si>
    <t>Субвенции на переданные полномочия с/поселениям согласно соглашений</t>
  </si>
  <si>
    <t>26 10160040</t>
  </si>
  <si>
    <t>ИТОГО:</t>
  </si>
  <si>
    <t xml:space="preserve"> Распределение бюджетных ассигнований  по разделам</t>
  </si>
  <si>
    <t xml:space="preserve"> и подразделам классификации расходов бюджета МР "Ботлихский район"</t>
  </si>
  <si>
    <t>Раз-дел</t>
  </si>
  <si>
    <t>Под-раз-дел</t>
  </si>
  <si>
    <t>1</t>
  </si>
  <si>
    <t>3</t>
  </si>
  <si>
    <t>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</si>
  <si>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</si>
  <si>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</si>
  <si>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</si>
  <si>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</t>
  </si>
  <si>
    <t>Функционирование Правительства Российской Федерации. высших исполнительных органов государственной власти субъектов Российской Федерации. местных администраций</t>
  </si>
  <si>
    <t>Обеспечение деятельности финансовых.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</si>
  <si>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</si>
  <si>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НАЦИОНАЛЬНАЯ ОБОРОНА</t>
  </si>
  <si>
    <t>Мобилизационная подготовка экономики</t>
  </si>
  <si>
    <t>Органы внутренних дел</t>
  </si>
  <si>
    <t>Органы юстиции (ЗАГС)</t>
  </si>
  <si>
    <t>Защита населения и территории от чрезвычайных ситуаций природного и техногенного характера.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</si>
  <si>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</si>
  <si>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</si>
  <si>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</si>
  <si>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</si>
  <si>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</si>
  <si>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</si>
  <si>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</si>
  <si>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</si>
  <si>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</si>
  <si>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</si>
  <si>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</si>
  <si>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Внешкольное образование</t>
  </si>
  <si>
    <t>КУЛЬТУРА. КИНЕМАТОГРАФИЯ</t>
  </si>
  <si>
    <t>Культура</t>
  </si>
  <si>
    <t>Другие вопросы в области культуры. кинематографии</t>
  </si>
  <si>
    <t>СОЦИАЛЬНАЯ ПОЛИТИКА</t>
  </si>
  <si>
    <t>Социальное обслуживание населения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</si>
  <si>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</si>
  <si>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</si>
  <si>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</si>
  <si>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</si>
  <si>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</si>
  <si>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</si>
  <si>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</si>
  <si>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</si>
  <si>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</si>
  <si>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</si>
  <si>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</si>
  <si>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 xml:space="preserve">                                                 к решению Собрания депутатов МР "Ботлихский район" </t>
  </si>
  <si>
    <t xml:space="preserve">Объем межбюджетных трансфертов, </t>
  </si>
  <si>
    <t>получаемых из других бюджетов бюджетной системы Российской Федерации</t>
  </si>
  <si>
    <t>МР "Ботлихский район"</t>
  </si>
  <si>
    <r>
      <t xml:space="preserve">                       Сумма                 </t>
    </r>
    <r>
      <rPr>
        <b/>
        <sz val="11"/>
        <rFont val="Times New Roman"/>
        <family val="1"/>
        <charset val="204"/>
      </rPr>
      <t>(тыс. руб.)</t>
    </r>
  </si>
  <si>
    <t>2021 год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</si>
  <si>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</si>
  <si>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</si>
  <si>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из республиканского фонда финансовой поддержки муниципальных районов, на выравнивание бюджетной обеспеченности</t>
  </si>
  <si>
    <t>Субсидии бюджетам муниципальных образований (межбюджетных субсидии)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</si>
  <si>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</si>
  <si>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обеспечение государственных гарантий прав гражданина на получение общедоступного и бесплатного начального общего, основного общего, среднего (полного) образования (Госстандарт).</t>
  </si>
  <si>
    <t>Субвенции бюджетам муниципальных районов на обеспечение государственных гарантий прав гражданина на получение дошкольного) образования (Госстандарт).</t>
  </si>
  <si>
    <t>Субвенции  бюджетам муниципальных районов для предоставления их бюджетам поселений на осуществление государственных полномочий по первичному воинскому учету на территориях, где отсутствуют военные комиссариаты</t>
  </si>
  <si>
    <t>Субвенции бюджетам муниципальных районов на осуществление отдельных государственных полномочий на организацию и осуществлению деятельности по опеке и попечительству</t>
  </si>
  <si>
    <t>Субвенции бюджетам муниципальных районов на осуществление отдельных государственных полномочий на организацию и осуществлению деятельности административных комиссий</t>
  </si>
  <si>
    <t>Субвенции бюджетам муниципальных районов на осуществление отдельных государственных полномочий на организацию и осуществлению деятельности комиссий по делам несовершеннолетних</t>
  </si>
  <si>
    <t>Субвенции бюджетам муниципальных районов на осуществление отдельных государственных полномочий по хранению, комплектованию, учету и использованию Архивного фонда РД</t>
  </si>
  <si>
    <t>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</t>
  </si>
  <si>
    <t>Субвенции бюджетам муниципальных районов на обеспечение жилыми помещениями 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</si>
  <si>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</si>
  <si>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на выплату компенсации части родительской платы за содержание ребенка в госуд-х муниципальных учр-ях и иных образоват организациях района</t>
  </si>
  <si>
    <t>Субвенции на выплату единовременного пособия при всех формах устройства детей в семью</t>
  </si>
  <si>
    <t>Субвенции на выплату единовременного денежного пособия гражданам взявшим под опеку (попечительство) детей из организаций для детей- сирот</t>
  </si>
  <si>
    <t>Субвенция на выполнение федеральных полномочий по составлению списков кандидатов в присяжные заседатели Верховного Суда</t>
  </si>
  <si>
    <t>Итого</t>
  </si>
  <si>
    <t>Наименование поселений</t>
  </si>
  <si>
    <t>Налог на доходы с физических лиц</t>
  </si>
  <si>
    <t>Налог на имущество с физических лиц</t>
  </si>
  <si>
    <t>Земельный налог</t>
  </si>
  <si>
    <t>Единый сельско-хозяйственный налог</t>
  </si>
  <si>
    <t>Итого закрепленных доходов</t>
  </si>
  <si>
    <t>Алак</t>
  </si>
  <si>
    <t>Анди</t>
  </si>
  <si>
    <t>Ансалта</t>
  </si>
  <si>
    <t>Ашали</t>
  </si>
  <si>
    <t>Ботлих</t>
  </si>
  <si>
    <t>Гагатли</t>
  </si>
  <si>
    <t>Годобери</t>
  </si>
  <si>
    <t>Зило</t>
  </si>
  <si>
    <t>Инхело</t>
  </si>
  <si>
    <t>Кванхидатли</t>
  </si>
  <si>
    <t>Кижани</t>
  </si>
  <si>
    <t>Миарсо</t>
  </si>
  <si>
    <t>Муни</t>
  </si>
  <si>
    <t>Рахата</t>
  </si>
  <si>
    <t>Риквани</t>
  </si>
  <si>
    <t>Тандо</t>
  </si>
  <si>
    <t>Тлох</t>
  </si>
  <si>
    <t>Хелетури</t>
  </si>
  <si>
    <t>Чанко</t>
  </si>
  <si>
    <t>Шодрода</t>
  </si>
  <si>
    <r>
      <t xml:space="preserve">Расходы     </t>
    </r>
    <r>
      <rPr>
        <b/>
        <i/>
        <sz val="10"/>
        <rFont val="Times New Roman"/>
        <family val="1"/>
        <charset val="204"/>
      </rPr>
      <t>(руб.)</t>
    </r>
  </si>
  <si>
    <t>1.</t>
  </si>
  <si>
    <t>2.</t>
  </si>
  <si>
    <t>Доплаты ветеранам и другой категории населения за особые заслуги перед районом</t>
  </si>
  <si>
    <t>к решению Собрания депутатов МР "Ботлихский район"</t>
  </si>
  <si>
    <t>СМЕТА доходов и расходов</t>
  </si>
  <si>
    <t xml:space="preserve"> резервного фонда районного бюджета МР "Ботлихский район"</t>
  </si>
  <si>
    <t>Доходы местного бюджета</t>
  </si>
  <si>
    <t>Наименования поселений</t>
  </si>
  <si>
    <t>Распределение средств Районного фонда ФФПП (объем дотации поселениям)</t>
  </si>
  <si>
    <t>5</t>
  </si>
  <si>
    <t>Наименование статей расходов</t>
  </si>
  <si>
    <t>сумма</t>
  </si>
  <si>
    <t>На выполнение муниципального задания</t>
  </si>
  <si>
    <t>из них:</t>
  </si>
  <si>
    <t xml:space="preserve"> (тыс. руб.)</t>
  </si>
  <si>
    <t xml:space="preserve">                                                                              Сумма                                                                </t>
  </si>
  <si>
    <t>2.1.5. утв ген планов и т. д.  (0401)</t>
  </si>
  <si>
    <t>2.1.2. Дорожная деятельность (0409)</t>
  </si>
  <si>
    <t>2.1.3. созд. Услов. для жил / строя (0501)</t>
  </si>
  <si>
    <t>2.1.1.  (водоснабжение, водоотведение 0502)</t>
  </si>
  <si>
    <t>2.1.1.  2.1.4.  2.1.6. электро, тепло, газо сн.,  ритуаль. усл., сбор и вывоз быт. отх. (0503)</t>
  </si>
  <si>
    <t>6</t>
  </si>
  <si>
    <t>7</t>
  </si>
  <si>
    <t>8</t>
  </si>
  <si>
    <t xml:space="preserve">Ботлих </t>
  </si>
  <si>
    <t>Софинансирование</t>
  </si>
  <si>
    <t>Наименование объекта</t>
  </si>
  <si>
    <t>Всего:</t>
  </si>
  <si>
    <t xml:space="preserve"> Приложение №15</t>
  </si>
  <si>
    <t xml:space="preserve">Субвенции </t>
  </si>
  <si>
    <t>по общеобразовательным и дошкольным учреждениям муниципального района "Ботлихский район" (Госстандарт).</t>
  </si>
  <si>
    <t>Наименование учреждений</t>
  </si>
  <si>
    <t>Итого фонд оплаты труда</t>
  </si>
  <si>
    <t>Фонд оплаты труда</t>
  </si>
  <si>
    <t>Прочие вып-латы (сут-е на повышение квалификации педрабо-тников). Госстандарт (212)</t>
  </si>
  <si>
    <t>Взносы по обязат. соц/ страхов. на выплаты по опл. труда работн. и иные выпл. работн. каз. Учр.</t>
  </si>
  <si>
    <t>Прочие услуги (квартир. по команд. Расходам педагог-х работни-в при прохождении повыш. квалифи.) (226)</t>
  </si>
  <si>
    <t>На оказание услуг учебного характера     (226)</t>
  </si>
  <si>
    <t xml:space="preserve">Прочая за-купка това-ров, работ и услуг для
 обеспечения муниципальных нужд (310)  </t>
  </si>
  <si>
    <t xml:space="preserve">Прочая за-купка това-ров, работ и услуг для
 обеспечения муниципальных нужд (340)  </t>
  </si>
  <si>
    <t>Технического персонала</t>
  </si>
  <si>
    <t>Итого школы:</t>
  </si>
  <si>
    <t>Итого ясли-сады:</t>
  </si>
  <si>
    <t xml:space="preserve">      Группы кратковременного пребывания (ясли) на базе:</t>
  </si>
  <si>
    <t>Итого Гр. кратк. пр-я.</t>
  </si>
  <si>
    <t>Субсидии на обеспечение разового питания учащихся 1-4 классов</t>
  </si>
  <si>
    <t xml:space="preserve">муниципальных общеобразовательных учреждений МР "Ботлихский район" </t>
  </si>
  <si>
    <t xml:space="preserve"> (руб.)</t>
  </si>
  <si>
    <t>количество учащихся 1-4 классов</t>
  </si>
  <si>
    <t xml:space="preserve">  </t>
  </si>
  <si>
    <t>СВЕДЕНИЯ</t>
  </si>
  <si>
    <t xml:space="preserve">                     </t>
  </si>
  <si>
    <t>Наименование должника</t>
  </si>
  <si>
    <t>Сроки погашения</t>
  </si>
  <si>
    <t>Всего сумма (дебиторы)</t>
  </si>
  <si>
    <t>в том числе</t>
  </si>
  <si>
    <t>Возникновение задолженности</t>
  </si>
  <si>
    <t>Основной долг</t>
  </si>
  <si>
    <t>пени и штрафы</t>
  </si>
  <si>
    <t>%% за кредит</t>
  </si>
  <si>
    <t>вид</t>
  </si>
  <si>
    <t>документ основание</t>
  </si>
  <si>
    <t>номер</t>
  </si>
  <si>
    <t>дата</t>
  </si>
  <si>
    <t>СПК "Андийский"</t>
  </si>
  <si>
    <t>25.12.2005 г</t>
  </si>
  <si>
    <t>бюд. кр</t>
  </si>
  <si>
    <t>25.10.05г</t>
  </si>
  <si>
    <t>(тыс. руб.)</t>
  </si>
  <si>
    <t>приложение 4 к решению</t>
  </si>
  <si>
    <t xml:space="preserve"> Собрания депутатов МР "Ботлихский район"</t>
  </si>
  <si>
    <t>Наименование показателя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</si>
  <si>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</si>
  <si>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</si>
  <si>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</si>
  <si>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</si>
  <si>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</si>
  <si>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</si>
  <si>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АКЦИЗЫ НА НЕФТЬ И ГАЗ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</si>
  <si>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</si>
  <si>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</si>
  <si>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</si>
  <si>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ЗА АРЕНДУ ИМУЩЕСТВА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</si>
  <si>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</si>
  <si>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</si>
  <si>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</si>
  <si>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муниципальных районов и компенсации затрат бюджетов  муниципальных районов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</si>
  <si>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</si>
  <si>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</si>
  <si>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</si>
  <si>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</si>
  <si>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</si>
  <si>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</si>
  <si>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</si>
  <si>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</si>
  <si>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</si>
  <si>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</si>
  <si>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Межбюджетные трансферты</t>
  </si>
  <si>
    <t>Бюджетный кредит</t>
  </si>
  <si>
    <t xml:space="preserve">ПРОЧИЕ БЕЗВОЗМЕЗДНЫЕ ПОСТУПЛЕНИЯ </t>
  </si>
  <si>
    <t>Взысканная сумма</t>
  </si>
  <si>
    <t>Возврат неиспользованных средств</t>
  </si>
  <si>
    <t>ВСЕГО ДОХОДОВ:</t>
  </si>
  <si>
    <t>РАСХОДЫ</t>
  </si>
  <si>
    <t>Национальная оборона</t>
  </si>
  <si>
    <t>Национальная безопасность и правоохранительная деятельность</t>
  </si>
  <si>
    <t>Образование</t>
  </si>
  <si>
    <t>Культура, кинематография, средства массовой информации</t>
  </si>
  <si>
    <t>Обслуживание государственного и муниципального долга</t>
  </si>
  <si>
    <t xml:space="preserve">Межбюджетные трансферты  </t>
  </si>
  <si>
    <t>ВСЕГО РАСХОДОВ:</t>
  </si>
  <si>
    <t>ПРЕВЫШЕНИЕ РАСХОДОВ НАД ДОХОДАМИ (ДЕФИЦИТ)</t>
  </si>
  <si>
    <t>в %</t>
  </si>
  <si>
    <t>2022 г</t>
  </si>
  <si>
    <t>Дотация</t>
  </si>
  <si>
    <t>в т. ч:</t>
  </si>
  <si>
    <r>
      <t xml:space="preserve">Дотация на содержание прочего персонала </t>
    </r>
    <r>
      <rPr>
        <b/>
        <sz val="10"/>
        <rFont val="Times New Roman"/>
        <family val="1"/>
        <charset val="204"/>
      </rPr>
      <t>общеоб-разовательных</t>
    </r>
    <r>
      <rPr>
        <sz val="10"/>
        <rFont val="Times New Roman"/>
        <family val="1"/>
        <charset val="204"/>
      </rPr>
      <t xml:space="preserve"> учреждений, передаваемых на местный бюджет из средств субвенций, выделяемых бюджетам муниципальных районов для реализации основных общеобразовательных программ</t>
    </r>
  </si>
  <si>
    <t>на поддержку муниципальных программ формирования городской среды</t>
  </si>
  <si>
    <t>на обеспечение разового питания учащихся 1-4 классов общеобразовательных учреждений</t>
  </si>
  <si>
    <t>На содержание детей в семье опекунов (пособия на детей).</t>
  </si>
  <si>
    <t>расходы для выполнения государственных полномочий РД по хранению, комплектованию и использованию Архивного фонда Республики Дагестан</t>
  </si>
  <si>
    <t>на осуществление полномочий по проведению всероссийской переписи населения 2021 года</t>
  </si>
  <si>
    <t>для выполнения полномочий по первичному воинскому учету на территориях, где отсутствуют военные комиссариаты</t>
  </si>
  <si>
    <t>для выполнения полномочий по образованию и организации деятельности административных комиссий</t>
  </si>
  <si>
    <t>для выполнения полномочий на организацию и осуществление деятельности по опеке и попечительству</t>
  </si>
  <si>
    <t>для выполнения полномочий по образованию и организации деятельности административных комиссий по несовершеннолетним</t>
  </si>
  <si>
    <t>на выполнение федеральных полномочий по составлению списков кандидатов в присяжные заседатели федеральных судов общей юрисдикции в РФ</t>
  </si>
  <si>
    <t xml:space="preserve">                                                       Приложение 5</t>
  </si>
  <si>
    <t>2022 год</t>
  </si>
  <si>
    <t>Субсидии на поддержку муниципальных программ формирования городской среды</t>
  </si>
  <si>
    <t>Субвенция на осуществление полномочий по проведению всероссийской переписи населения 2021 года</t>
  </si>
  <si>
    <t>Расходы на выплаты персоналу государственных (муниципальных) органов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</si>
  <si>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</si>
  <si>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</si>
  <si>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Резервные средства</t>
  </si>
  <si>
    <t>Другие общегосударственные расходы</t>
  </si>
  <si>
    <t>Комитет по управлению имуществом (КУМИ)</t>
  </si>
  <si>
    <r>
      <t xml:space="preserve">Расходы на выплаты персоналу государственных (муниципальных) органов </t>
    </r>
    <r>
      <rPr>
        <b/>
        <sz val="10"/>
        <rFont val="Times New Roman"/>
        <family val="1"/>
        <charset val="204"/>
      </rPr>
      <t xml:space="preserve"> </t>
    </r>
  </si>
  <si>
    <t>Капитальные вложения в объекты муниципальной собственности</t>
  </si>
  <si>
    <t>Субсидии бюдж учр-м на выполнение муниципального задания</t>
  </si>
  <si>
    <t>Муниципальная программа "Защита населения и территории от ЧС и обеспечение пожарной безопасности"</t>
  </si>
  <si>
    <t>01 000 00000</t>
  </si>
  <si>
    <t>Создание и совершенствование системы оповещения населения района</t>
  </si>
  <si>
    <t>01 201 10040</t>
  </si>
  <si>
    <t>Обеспечение мероприятий по гражданской обороне</t>
  </si>
  <si>
    <t>01 301 10040</t>
  </si>
  <si>
    <t>Расходы на выплаты персоналу казенных учреждений</t>
  </si>
  <si>
    <t>Субвенции на содержание, ремонт и строительство автомобильных дорог общего пользования и местного значения</t>
  </si>
  <si>
    <t>Иные субсидии (Содержание, ремонт и строительство автомобильных дорог общего пользования и местного значения).</t>
  </si>
  <si>
    <t>Резерв ассигнований дорожного фонда</t>
  </si>
  <si>
    <t>99 000 40070</t>
  </si>
  <si>
    <t>01 103 70010</t>
  </si>
  <si>
    <t>Работы по выводу сигналов автоматических установок пожарной автоматики на пульты управления пожарных подразделений и монтаж системы "Тревожная кнопка".</t>
  </si>
  <si>
    <t>01 103 70020</t>
  </si>
  <si>
    <t>19 202 02590</t>
  </si>
  <si>
    <t xml:space="preserve">Учреждения по внешкольной работе с детьми </t>
  </si>
  <si>
    <r>
      <t>Учреж. по внеш. работе с детьми (</t>
    </r>
    <r>
      <rPr>
        <b/>
        <sz val="10"/>
        <rFont val="Times New Roman"/>
        <family val="1"/>
        <charset val="204"/>
      </rPr>
      <t>спортзалы</t>
    </r>
    <r>
      <rPr>
        <sz val="10"/>
        <rFont val="Times New Roman"/>
        <family val="1"/>
      </rPr>
      <t>) *</t>
    </r>
  </si>
  <si>
    <t>9900070030</t>
  </si>
  <si>
    <t>МБУ "Свод ДЮСШ и РЦДОД и Ю"</t>
  </si>
  <si>
    <t>2230752600</t>
  </si>
  <si>
    <t>на обеспечение жильем детей сирот</t>
  </si>
  <si>
    <t>2250040820</t>
  </si>
  <si>
    <t>246P552170</t>
  </si>
  <si>
    <t>2230781520</t>
  </si>
  <si>
    <t>Обслуживание муниципального долга (возврат) проценты.</t>
  </si>
  <si>
    <t>Субсидии поселениям на программу городская ср</t>
  </si>
  <si>
    <t>в т. ч. к/ремонт зданий</t>
  </si>
  <si>
    <t>На выполнение муниципальной программы</t>
  </si>
  <si>
    <t>Гагатли спортзал</t>
  </si>
  <si>
    <t>Ботлих микр (борцовский зал)</t>
  </si>
  <si>
    <t>итого дошк учр</t>
  </si>
  <si>
    <t>итого школ учр</t>
  </si>
  <si>
    <t>итого внеш. учр</t>
  </si>
  <si>
    <t>учебно мет каб и ХЭК</t>
  </si>
  <si>
    <t>Всего по рсш</t>
  </si>
  <si>
    <r>
      <t xml:space="preserve">Распределение средств </t>
    </r>
    <r>
      <rPr>
        <b/>
        <sz val="14"/>
        <rFont val="Times New Roman"/>
        <family val="1"/>
      </rPr>
      <t>Дорожного фонда</t>
    </r>
    <r>
      <rPr>
        <sz val="14"/>
        <rFont val="Times New Roman"/>
        <family val="1"/>
      </rPr>
      <t xml:space="preserve"> по поселениям района</t>
    </r>
  </si>
  <si>
    <t>Объекты через МБУ ЖКХ (иные субсидии)</t>
  </si>
  <si>
    <t>Наименование работ</t>
  </si>
  <si>
    <t xml:space="preserve">Трансп. Усл. (проез по ком. расх) Госстандарт. на проезд педработн. до места прохожд. повыш. Квалифик. (222)  </t>
  </si>
  <si>
    <t>Администра-тивного персонала</t>
  </si>
  <si>
    <t>Педагогичес-кого персонала</t>
  </si>
  <si>
    <t>Учебно-вспомога-тельного персонала</t>
  </si>
  <si>
    <t>МКДОУ "Золотой ключик" задолженность 2019 г</t>
  </si>
  <si>
    <t xml:space="preserve"> Приложение №17</t>
  </si>
  <si>
    <t xml:space="preserve">Бюджетные ассигнования на реализацию </t>
  </si>
  <si>
    <t xml:space="preserve">муниципальной программы "Защита населения и территории от </t>
  </si>
  <si>
    <t xml:space="preserve"> чрезвичайных ситуаций и обеспечение пожарной безопасности в </t>
  </si>
  <si>
    <t>МР "Ботлихский район" на 2020 -2022 годы".</t>
  </si>
  <si>
    <t>Наименование муниципальной программы</t>
  </si>
  <si>
    <t>Раздел, подраздел</t>
  </si>
  <si>
    <t>Сумма на:</t>
  </si>
  <si>
    <t>Всего на 3 года</t>
  </si>
  <si>
    <t>1. Защита населения и территории от чрезвычайных ситуаций и обеспечение пожарной безопасности в МР "Ботлихский район" всего.</t>
  </si>
  <si>
    <t>0309, 0701, 0702.</t>
  </si>
  <si>
    <r>
      <rPr>
        <b/>
        <sz val="10"/>
        <rFont val="Times New Roman"/>
        <family val="1"/>
        <charset val="204"/>
      </rPr>
      <t>Подпрограмма 1. 1.</t>
    </r>
    <r>
      <rPr>
        <sz val="10"/>
        <rFont val="Times New Roman"/>
        <family val="1"/>
        <charset val="204"/>
      </rPr>
      <t xml:space="preserve"> "Коплексные меры по обеспечению пожарной безо-пасности в МР "Ботлихский район" на 2020-2022 годы".</t>
    </r>
  </si>
  <si>
    <t>0701 0702</t>
  </si>
  <si>
    <r>
      <rPr>
        <b/>
        <sz val="10"/>
        <rFont val="Times New Roman"/>
        <family val="1"/>
        <charset val="204"/>
      </rPr>
      <t>Подпрограмма 1. 2.</t>
    </r>
    <r>
      <rPr>
        <sz val="10"/>
        <rFont val="Times New Roman"/>
        <family val="1"/>
        <charset val="204"/>
      </rPr>
      <t xml:space="preserve"> "Снижение рисков и смягчение последствий чрезвычайных ситуаций природного и технического характера в МР "Ботлихский район" на 2020-2022 годы.</t>
    </r>
  </si>
  <si>
    <t>0309</t>
  </si>
  <si>
    <r>
      <rPr>
        <b/>
        <sz val="10"/>
        <rFont val="Times New Roman"/>
        <family val="1"/>
        <charset val="204"/>
      </rPr>
      <t>Подпрограмма 1. 3.</t>
    </r>
    <r>
      <rPr>
        <sz val="10"/>
        <rFont val="Times New Roman"/>
        <family val="1"/>
        <charset val="204"/>
      </rPr>
      <t xml:space="preserve"> "Обеспечение мероприятий по гражданской обороне в МР "Ботлихский район" на 2020-2022 годы.</t>
    </r>
  </si>
  <si>
    <t>А. подпрограмма 1. 1</t>
  </si>
  <si>
    <t>Глава</t>
  </si>
  <si>
    <t>раздел, подраздел</t>
  </si>
  <si>
    <t>целевая статья</t>
  </si>
  <si>
    <t xml:space="preserve">вид расходов </t>
  </si>
  <si>
    <t>КОСГУ</t>
  </si>
  <si>
    <t>0702</t>
  </si>
  <si>
    <t>0110370020</t>
  </si>
  <si>
    <t xml:space="preserve">МКДОУ "Светлячок" с Анди  </t>
  </si>
  <si>
    <t>0701</t>
  </si>
  <si>
    <t>0110370010</t>
  </si>
  <si>
    <t xml:space="preserve">МКДОУ "Чебурашка" с Ботлих  </t>
  </si>
  <si>
    <t>МКДОУ "Солнышко" с  Ботлих</t>
  </si>
  <si>
    <t xml:space="preserve">МКДОУ "Ласточка" с Рахата  </t>
  </si>
  <si>
    <t>0703</t>
  </si>
  <si>
    <t>Б. подпрограмма 1. 2</t>
  </si>
  <si>
    <t xml:space="preserve">Создание и совершенствование системы оповещения населения Ботлихского района. </t>
  </si>
  <si>
    <t>Закупка и установка электрических сирен (марки С-40) в населенных пунктах</t>
  </si>
  <si>
    <t>0120110040</t>
  </si>
  <si>
    <t>В. Подпрограмма 1. 3. "Обеспечение мероприятий по гражданской обороне</t>
  </si>
  <si>
    <t>в МР "Ботлихский район"</t>
  </si>
  <si>
    <t>0130110040</t>
  </si>
  <si>
    <t>на создание резерва материально-технических, продовольственных, медицинских и иных средств, для целей гражданской обороны</t>
  </si>
  <si>
    <t>на приобретение 160 шт средств индивидуальной защиты (противогазов марки ГП-7)</t>
  </si>
  <si>
    <t>на оснощение учебно-материальной базы, учебно-консультационных пунктов муниципального района (плакаты, образцы средств защиты органов дыхания и кожи, приборы РХ разведки, средств первой помощи, противопожарных средств и других средств обеспечения учебного процесса).</t>
  </si>
  <si>
    <t>Всего по программе:</t>
  </si>
  <si>
    <t>Смета</t>
  </si>
  <si>
    <t>доходов и расходов муниципального дорожного фонда</t>
  </si>
  <si>
    <t>Доходы - всего:</t>
  </si>
  <si>
    <t>Акцизы на нефтепродукты, подлежащие к зачислению в местный бюджет</t>
  </si>
  <si>
    <t>РАСХОДЫ - всего:</t>
  </si>
  <si>
    <t>Резерв бюджетных ассигнований дорожного фонда</t>
  </si>
  <si>
    <t>Проектирование, строительство, реконструкция автомобильных дорог местного значения и сооружений на них (вновь начинаемые объекты).</t>
  </si>
  <si>
    <t>3.</t>
  </si>
  <si>
    <t xml:space="preserve">Капитальный ремонт и ремонт автомобильных дорог и сооружений на них общего пользования местного значения </t>
  </si>
  <si>
    <t>На выплату единовременного пособия при всех формах устройства детей в семью</t>
  </si>
  <si>
    <t>На выплату пособий на детей сирот</t>
  </si>
  <si>
    <t>На обеспечение детей-сирот жилыми помещениями</t>
  </si>
  <si>
    <t>0505</t>
  </si>
  <si>
    <t>Наименование муниципальных бюджетных учреждений и виды расходов</t>
  </si>
  <si>
    <t>ДЮСШ с. Анди</t>
  </si>
  <si>
    <t>на персонифицированное финансирование</t>
  </si>
  <si>
    <t>ДЮСШ с. Ансалта</t>
  </si>
  <si>
    <t>ДЮСШ с. Ботлих</t>
  </si>
  <si>
    <t>ДЮСШ с. Тлох</t>
  </si>
  <si>
    <t>РЦДО и ДЮ с. Ботлих</t>
  </si>
  <si>
    <t>Итого на выполнение муниципального задания</t>
  </si>
  <si>
    <t>Итого на иные субсидии</t>
  </si>
  <si>
    <t>Всего на внешкольные МБУ</t>
  </si>
  <si>
    <t xml:space="preserve">  МР "Ботлихский район"  на 2021 год и на плановый период 2022-2023 годов.</t>
  </si>
  <si>
    <t>2023 г</t>
  </si>
  <si>
    <t>Налоги и неналоговые доходы поселений района на 2021 год и на плановый период 2022-2023 годов МР "Ботлихский район"</t>
  </si>
  <si>
    <t>Субвенции на выполнение расходных обязательств, возникающих при выполнении полномочий органов местного самоуправления по вопросам местного значения МР "Ботлихский район" на 2021 год и на плановый период 2022 - 2023 годов</t>
  </si>
  <si>
    <t>Субсидии бюджетам поселений МР "Ботлихский район" на 2021 г</t>
  </si>
  <si>
    <t>Общественная территория по ул.Центральная</t>
  </si>
  <si>
    <t>Общественная площадка</t>
  </si>
  <si>
    <t>Субвенция поселениям МР "Ботлихский район" на осуществление переданных государственных полномочий по первичному воинскому учету, где отсутствуют военные комиссариаты на 2021 год и на плановый период 2022 - 2023 годов</t>
  </si>
  <si>
    <t>992 202 01001 05 0000 150</t>
  </si>
  <si>
    <t>992 202 02999 05 0000 150</t>
  </si>
  <si>
    <t>992 202 25555 05 0000 150</t>
  </si>
  <si>
    <t>992 202 03024 05 0000 150</t>
  </si>
  <si>
    <t>992 202 03027 05 0000 150</t>
  </si>
  <si>
    <t>992 202 03026 05 0000 150</t>
  </si>
  <si>
    <t>992 202 03029 05 0000 150</t>
  </si>
  <si>
    <t>992 202 03020 05 0000 150</t>
  </si>
  <si>
    <t>001 202 03024 05 0000 150</t>
  </si>
  <si>
    <t>001 2 02 35469 00 0000 150</t>
  </si>
  <si>
    <t>992 202 03015 05 0000 150</t>
  </si>
  <si>
    <t>Дотация                                                                                                                                                                                                                                                                                                     поселениям МР "Ботлихский район" на выравнивание бюджетной обеспеченности на 2021 год                                             и на плановый период 2022 - 2023 годов</t>
  </si>
  <si>
    <t>0110170020</t>
  </si>
  <si>
    <t>МКОУ "Андийская СОШ №1"</t>
  </si>
  <si>
    <t>МКОУ "Андийская СОШ №2"</t>
  </si>
  <si>
    <t>МКОУ "Рикванинская СОШ"</t>
  </si>
  <si>
    <t>МКОУ "Гагатлинская СОШ"</t>
  </si>
  <si>
    <t>МКОУ "Чанковская СОШ"</t>
  </si>
  <si>
    <t>МКОУ "Мунинская СОШ"</t>
  </si>
  <si>
    <t>МКОУ "Ортаколинская СОШ"</t>
  </si>
  <si>
    <t>МКОУ "Тлохская СОШ"</t>
  </si>
  <si>
    <t>МКОУ "Ботлихская СОШ №1"</t>
  </si>
  <si>
    <t>МКОУ "Ботлихская СОШ №2"</t>
  </si>
  <si>
    <t>МКОУ "Ботлихская СОШ №3"</t>
  </si>
  <si>
    <t>МКОУ "Рахатинская СОШ"</t>
  </si>
  <si>
    <t>0110170010</t>
  </si>
  <si>
    <t>МКДОУ "Улыбка" с.Муни</t>
  </si>
  <si>
    <t>МКДОУ "Журавлик" с  Шодрода</t>
  </si>
  <si>
    <t>МКДОУ "Звездочка" с.Тандо</t>
  </si>
  <si>
    <t>0110110040</t>
  </si>
  <si>
    <t>244</t>
  </si>
  <si>
    <t>225</t>
  </si>
  <si>
    <t>МКОУ "Кванхидатлинская ООШ"</t>
  </si>
  <si>
    <t>МКОУ "Тасутинская ООШ"</t>
  </si>
  <si>
    <t>0110170034</t>
  </si>
  <si>
    <t>0110170031</t>
  </si>
  <si>
    <t>0110170033</t>
  </si>
  <si>
    <t xml:space="preserve">МКДОУ "Радуга" с Тлох </t>
  </si>
  <si>
    <t xml:space="preserve"> плановый период 2022 - 2023 годов </t>
  </si>
  <si>
    <t xml:space="preserve"> на 2021 и плановый период 2022 - 2023 годов</t>
  </si>
  <si>
    <t>сумма на 2021 год</t>
  </si>
  <si>
    <t>2023 год</t>
  </si>
  <si>
    <t>МР "Ботлихский район" на 2021 год</t>
  </si>
  <si>
    <t xml:space="preserve">Объем бюджетных ассигнований на исполнение  публичных нормативных обязательств в 2021 год и на плановый период 2022 - 2023 годов  </t>
  </si>
  <si>
    <t>Субсидии МБУ "Централизованная бухгалтерия" на 2021 г</t>
  </si>
  <si>
    <t>Субсидии МБУ (Внешкольные учреждения) на 2021 г</t>
  </si>
  <si>
    <t>Субсидии МБУ ЖКХ на 2021 г.</t>
  </si>
  <si>
    <t>о муниципальном долге районного бюджета  МР "Ботлихский район" на 1 декабря  2020 год</t>
  </si>
  <si>
    <t>и на плановый период 2022 - 2023 годов.</t>
  </si>
  <si>
    <t xml:space="preserve"> на 2021 год и на плановый период 2022 - 2023 годов в районный бюджет </t>
  </si>
  <si>
    <t xml:space="preserve"> на 2021 год и на плановый период 2022 - 2023 годов.</t>
  </si>
  <si>
    <t xml:space="preserve">(муниципальным программам и непрограммным направлениям деятельности) группам видов расходов классификации расходов бюджета в ведомственной структуре расходов   на 2021 год и на плановый период 2022 - 2023 годов. </t>
  </si>
  <si>
    <t>к приложению 7 к решению Собрания МР "Ботлихский район" на 2021г</t>
  </si>
  <si>
    <t>для реализации общеобразовательных и дошкольных программ на 2021 год и на плановый период 2022- 2023 годов</t>
  </si>
  <si>
    <t>Приложение №18</t>
  </si>
  <si>
    <t>992 202 19999 05 0000 150</t>
  </si>
  <si>
    <r>
      <t xml:space="preserve">Дотация на содержание прочего персонала </t>
    </r>
    <r>
      <rPr>
        <b/>
        <sz val="10"/>
        <rFont val="Times New Roman"/>
        <family val="1"/>
        <charset val="204"/>
      </rPr>
      <t xml:space="preserve">дошкольных </t>
    </r>
    <r>
      <rPr>
        <sz val="10"/>
        <rFont val="Times New Roman"/>
        <family val="1"/>
        <charset val="204"/>
      </rPr>
      <t>образовательных учреждений, передаваемых на местный бюджет из средств субвенций, выделяемых бюджетам муниципальных районов для реализации основных общеобразовательных программ дошкольного образования</t>
    </r>
  </si>
  <si>
    <t>992 202 15009 05 0000 150</t>
  </si>
  <si>
    <t>Дотация бюджетам муниципальных районов Республики Дагестан на частичную компенсацию дополнительных расходов на повышение оплаты труда работников бюджетной сферы, определенных указами Президента Российской Федерации</t>
  </si>
  <si>
    <t>992 202 15009 10 0000 150</t>
  </si>
  <si>
    <t>Дотация бюджетам муниципальных поселений Республики Дагестан на частичную компенсацию дополнительных расходов на повышение оплаты труда работников бюджетной сферы, определенных указами Президента Российской Федерации</t>
  </si>
  <si>
    <t>на обеспечение бесплатным двухразовым питанием (завтрак обед) обучающихся с ограниченными возможностями здоровья, том числе детей инвалидов, осваивающие основные общеобразовательные программы на дому</t>
  </si>
  <si>
    <t>992 202 30021 05 0000 150</t>
  </si>
  <si>
    <t>Расходы на обеспечение выплат ежемесячного денежного вознаграждения за классное руководство педагогическим работникам общеобразовательных организаций (школ)</t>
  </si>
  <si>
    <t>на 2021 год и на плановый период 2022 - 2023 годов"</t>
  </si>
  <si>
    <t>Оценка ожидаемого исполнения районного бюджета МР "Ботлихский район "на 2020 год</t>
  </si>
  <si>
    <t>Уточненный план на 2020 год по состоянию на 01.12.2020 г.</t>
  </si>
  <si>
    <t>Отчет на 01.12.2020г.</t>
  </si>
  <si>
    <t>Ожидаемое исполнение на 2020 год</t>
  </si>
  <si>
    <t>Дотация на содержание прочего персонала общеоб-разовательных учреждений, передаваемых на местный бюджет из средств субвенций, выделяемых бюджетам муниципальных районов для реализации основных общеобразовательных программ</t>
  </si>
  <si>
    <t>Всероссийская перепись населения</t>
  </si>
  <si>
    <t>99 800 54690</t>
  </si>
  <si>
    <t>99 000 90500</t>
  </si>
  <si>
    <t>9900040200</t>
  </si>
  <si>
    <t>Расходы на вознаграждение за выполнение функции классного руководства</t>
  </si>
  <si>
    <t>19202R3030</t>
  </si>
  <si>
    <t>Дотации на повышение оплаты труда работников культуры</t>
  </si>
  <si>
    <t>Субсидии на софинансирование поселений</t>
  </si>
  <si>
    <t>Гранты поселениям</t>
  </si>
  <si>
    <t>Годобери  спортзал</t>
  </si>
  <si>
    <t>Муни спортзал</t>
  </si>
  <si>
    <t>Инхело спортзал</t>
  </si>
  <si>
    <t>МКДОУ "Ромашка" с Алак</t>
  </si>
  <si>
    <t>МКДОУ "Аист" с  Ансалта</t>
  </si>
  <si>
    <t>МКДОУ "Родничок" с  Ботлих</t>
  </si>
  <si>
    <t xml:space="preserve">МКДОУ "Орленок" с Гагатли </t>
  </si>
  <si>
    <t>МКДОУ "Улыбка" с  Муни</t>
  </si>
  <si>
    <t>МКДОУ "Звездочка" с  Тандо</t>
  </si>
  <si>
    <t xml:space="preserve">МКДОУ "Сказка" с Ашали  </t>
  </si>
  <si>
    <t>МКДОУ "Теремок" с  Годобери</t>
  </si>
  <si>
    <t xml:space="preserve">МКДОУ "Орленок" с  Зило </t>
  </si>
  <si>
    <t>МКДОУ "Золотой ключик" в/городок</t>
  </si>
  <si>
    <t>Расшифровка №2 к приложению №7</t>
  </si>
  <si>
    <t>Алак (Асфальтирование ул.Ракъвада)</t>
  </si>
  <si>
    <t>Ансалта (Капитальный ремонт автодороги  ул.Победы)</t>
  </si>
  <si>
    <t>Ашали  (Асфальтирование улицы Центральная)</t>
  </si>
  <si>
    <t>Гагатли  (расширение улиц в селении Гагатли)</t>
  </si>
  <si>
    <t>Годобери (На ремонт внутрисельских дорог)</t>
  </si>
  <si>
    <t>Зило  (Асфальтрование улицы Центральная)</t>
  </si>
  <si>
    <t>Инхело  (Асфальтирование улицы имени Имама Шамиля)</t>
  </si>
  <si>
    <t>Кванхидатли (На ремонт внутрисельских дорог)</t>
  </si>
  <si>
    <t>Кижани  (Асфальтирование улицы Центральная)</t>
  </si>
  <si>
    <t>Миарсо    (На ремонт внутрисельских дорог)</t>
  </si>
  <si>
    <t>Муни    (Асфальтрование улицы Центральная)</t>
  </si>
  <si>
    <t>Рахата (Асфальтир улицы у новой мечети-1200т.р, ремонт дороги  ул.Заречная -300т.р)</t>
  </si>
  <si>
    <t>Риквани     (Асфальтирование улицы Центральная)</t>
  </si>
  <si>
    <t>Тандо    (Асфальтирование улицы</t>
  </si>
  <si>
    <t>Тлох     (Асфальтирование улицы Солнечная)</t>
  </si>
  <si>
    <t>Асфальтрование по ул.Курбана Андийского в с.Ботлих</t>
  </si>
  <si>
    <t>Асфальтрование переулка от ул.Имама Шамиля до жил дома Шарапулаева 21век с.Ботлих</t>
  </si>
  <si>
    <t>Асфальтрование ул. имени Гаджиева на участке в местности "Инкуба" с.Ботлих</t>
  </si>
  <si>
    <t>На ремонт дороги Ансалта - Шодрода (подпорная стена)</t>
  </si>
  <si>
    <t>Асфальтирование ул.Адинчо (от угла здания гостиницы Саратов до ж/дома Алиева с.Ботлих</t>
  </si>
  <si>
    <t>Асфальтирование переулка до ж/дома Саидшамиля от угла ул.И.Газимагомеда и ремонт лестниц</t>
  </si>
  <si>
    <t>Капитальный ремонт ул.Центральная с.Ашино</t>
  </si>
  <si>
    <t>Устройство подпорной стены  по ул.Хандаса с.Ботлих</t>
  </si>
  <si>
    <t>На ремонт улицы Ботлихская возле д/дома Гасанова местности "К!оркьа" с.Ботлих</t>
  </si>
  <si>
    <t>Асфальтирование придомовой территории МКД Дорожник с.Ботлих</t>
  </si>
  <si>
    <t>На ремонт улицы Центральная до ж/дома Гереева с.Ботлих</t>
  </si>
  <si>
    <t>На ремонт улицы Хамашура возле ж/дома Манапова М.</t>
  </si>
  <si>
    <t xml:space="preserve">На строительство ветки канализации  </t>
  </si>
  <si>
    <t>на строительство ветки канализации</t>
  </si>
  <si>
    <t>на строительство ветки канализации сзади детского сада</t>
  </si>
  <si>
    <t>Гранты поселений</t>
  </si>
  <si>
    <t>Субсидии бюджетам поселений МР "Ботлихский район"                                                                                                                                                                                                                                      на софинансирование программы "Мой Дагестан- комфортная городская среда" на 2021 г и на плановый период 2022-2023 годов</t>
  </si>
  <si>
    <t>На приобретение услуг связи (интернет) (221)</t>
  </si>
  <si>
    <t xml:space="preserve"> МКОУ Алак СОШ лицей</t>
  </si>
  <si>
    <t xml:space="preserve"> МКОУ Анди СОШ №1</t>
  </si>
  <si>
    <t xml:space="preserve"> МКОУ Анди СОШ №2 </t>
  </si>
  <si>
    <t xml:space="preserve"> МКОУ Ансалта СОШ</t>
  </si>
  <si>
    <t xml:space="preserve"> МКОУ Ашали ООШ</t>
  </si>
  <si>
    <t xml:space="preserve">МКОУ БСШ №1 </t>
  </si>
  <si>
    <t xml:space="preserve"> МКОУ БСШ №2</t>
  </si>
  <si>
    <t xml:space="preserve">МКОУ БСШ №3 </t>
  </si>
  <si>
    <t xml:space="preserve">МКОУ Гагатли СОШ </t>
  </si>
  <si>
    <t xml:space="preserve"> МКОУ Годобери СОШ  </t>
  </si>
  <si>
    <t xml:space="preserve"> МКОУ Зило СОШ  </t>
  </si>
  <si>
    <t xml:space="preserve"> МКОУ Кванхидатли ООШ  </t>
  </si>
  <si>
    <t xml:space="preserve"> МКОУ Миарсо СОШ  </t>
  </si>
  <si>
    <t xml:space="preserve"> МКОУ Муни СОШ  </t>
  </si>
  <si>
    <t xml:space="preserve"> МКОУ Ортоколо СОШ  </t>
  </si>
  <si>
    <t xml:space="preserve"> МКОУ Рахата СОШ  </t>
  </si>
  <si>
    <t xml:space="preserve"> МКОУ Риквани СОШ  </t>
  </si>
  <si>
    <t xml:space="preserve"> МКОУ Тандо СОШ  </t>
  </si>
  <si>
    <t xml:space="preserve"> МКОУ Тасута ООШ  </t>
  </si>
  <si>
    <t xml:space="preserve"> МКОУ Тлох СОШ  </t>
  </si>
  <si>
    <t xml:space="preserve"> МКОУ Хелетури СОШ  </t>
  </si>
  <si>
    <t xml:space="preserve"> МКОУ Чанко СОШ  </t>
  </si>
  <si>
    <t xml:space="preserve"> МКОУ Шодрода СОШ  </t>
  </si>
  <si>
    <t xml:space="preserve"> МКОУ Инхело ООШ  </t>
  </si>
  <si>
    <t xml:space="preserve"> МКОУ Кижани ООШ  </t>
  </si>
  <si>
    <t xml:space="preserve"> МКОУ Беледи НОШ  </t>
  </si>
  <si>
    <t xml:space="preserve"> МКОУ В-Алак НОШ  </t>
  </si>
  <si>
    <t xml:space="preserve"> МКОУ Гунха НОШ  </t>
  </si>
  <si>
    <t xml:space="preserve"> МКОУ Зибирхали НОШ  </t>
  </si>
  <si>
    <t xml:space="preserve"> МКОУ Н-Алак НОШ  </t>
  </si>
  <si>
    <t xml:space="preserve"> МКОУ Шиворта НОШ  </t>
  </si>
  <si>
    <t>Кванхидатли ООШ МКУ</t>
  </si>
  <si>
    <t>Тасута ООШ МКУ</t>
  </si>
  <si>
    <t>Приложение №16 РБ</t>
  </si>
  <si>
    <t>Приложение №16 ДИ</t>
  </si>
  <si>
    <t>Субсидии на обеспечение двух разовым питанием</t>
  </si>
  <si>
    <t xml:space="preserve"> (завтрак и обед) обучающихся с ограниченными возможностями здоровья, </t>
  </si>
  <si>
    <t xml:space="preserve">в том числе детей-инвалидов, осваивающих общеобразовательные </t>
  </si>
  <si>
    <t xml:space="preserve">программы на дому муниципальных общеобразовательных  учреждений </t>
  </si>
  <si>
    <t>МР "Ботлихский район" на 2021 и плановый период 2022 - 2023 годов.</t>
  </si>
  <si>
    <t>количество учащихся на домаш-нем обу-чении</t>
  </si>
  <si>
    <t>Расшифровка ассигнований на реализацию муниципальной программы на 2020 год.</t>
  </si>
  <si>
    <t>Работы по выводу сигналов автоматических установок пожарной автоматикии на пульты</t>
  </si>
  <si>
    <t>управления пожарных подразделений и монтаж системы "Тревожная кнопка".</t>
  </si>
  <si>
    <t xml:space="preserve"> МКОУ Годоберинская СОШ  </t>
  </si>
  <si>
    <t xml:space="preserve"> МКОУ Хелетуринская СОШ</t>
  </si>
  <si>
    <t>Работы по установке средств видеонаблюдения</t>
  </si>
  <si>
    <t>МКОУ Зиловская СОШ</t>
  </si>
  <si>
    <t>МКОУ Рикванинская СОШ</t>
  </si>
  <si>
    <t>МКОУ Тасутинская ООШ</t>
  </si>
  <si>
    <t>МКОУ Ашалинская ООШ</t>
  </si>
  <si>
    <t>МКОУ Н-Инхеловская ООШ</t>
  </si>
  <si>
    <t>МКОУ Кижанинская ООШ</t>
  </si>
  <si>
    <t>МКОУ Ботлихская СОШ №2</t>
  </si>
  <si>
    <t xml:space="preserve">МКДОУ "Золотой ключик" с.Ботлих  </t>
  </si>
  <si>
    <t>МКДОУ "Сказка" с  Ашали</t>
  </si>
  <si>
    <t xml:space="preserve">МКДОУ "Ромашка" с.Алак  </t>
  </si>
  <si>
    <t>МКДОУ "Орленок" с.Гагатли</t>
  </si>
  <si>
    <t>МКДОУ "Теремок" с.Годобери</t>
  </si>
  <si>
    <t xml:space="preserve">МКДОУ "Орленок" с.Зило </t>
  </si>
  <si>
    <t>МКДОУ "Радуга" с.Тлох</t>
  </si>
  <si>
    <t xml:space="preserve">МКДОУ "Журавлик" с.Шодрода  </t>
  </si>
  <si>
    <t>Текущий ремонт и обслуживание автоматической пожарной сигнализации и системы оповещения</t>
  </si>
  <si>
    <t>МКОУ "Годоберинская СОШ"</t>
  </si>
  <si>
    <t>МКОУ "Кижанинская ООШ</t>
  </si>
  <si>
    <t>МКДОУ "Чебурашка" с.Ботлих</t>
  </si>
  <si>
    <t>МКДОУ "Солнышко" с.Ботлих</t>
  </si>
  <si>
    <t>МКДОУ "Ласточка" с.Рахата</t>
  </si>
  <si>
    <t>МКДОУ "Аист" с.Ансалта</t>
  </si>
  <si>
    <t>МКДОУ "Журавлик" с.Шодрода</t>
  </si>
  <si>
    <t>МКДОУ "Светлячок" с.Анди</t>
  </si>
  <si>
    <t>МКДОУ "Сказка" с.Ашали</t>
  </si>
  <si>
    <t>МКДОУ "Ромашка" с.Алак</t>
  </si>
  <si>
    <t>МКУ АМР "Ботлихский район"</t>
  </si>
  <si>
    <t>0104</t>
  </si>
  <si>
    <t>МКУ УФ и Э АМР "Ботлихский район" (Ботлихская ДЮСШ)</t>
  </si>
  <si>
    <t>611</t>
  </si>
  <si>
    <t>241</t>
  </si>
  <si>
    <t>МКУ УФ и Э АМР "Ботлихский район" (Тлохская ДЮСШ)</t>
  </si>
  <si>
    <t>МКУ УФ и Э АМР "Ботлихский район" (Андийская ДЮСШ)</t>
  </si>
  <si>
    <t>Проведение работ по обработке (пропитке) сгораемых конструкций зданий</t>
  </si>
  <si>
    <t>0110210040</t>
  </si>
  <si>
    <t>с.Анди, с.Гагатли, с. Риквани и с. Ашали</t>
  </si>
  <si>
    <t>МР "Ботлихский район" на 2020 год</t>
  </si>
  <si>
    <t>на 2020 г и на плановый период 2021 - 2022 годов.</t>
  </si>
  <si>
    <t>Приложение № 20</t>
  </si>
  <si>
    <t>Гранты по виду 613</t>
  </si>
  <si>
    <t>Гранты по виду 623</t>
  </si>
  <si>
    <t>Гранты по виду 633</t>
  </si>
  <si>
    <t>Гранты по виду 813</t>
  </si>
  <si>
    <t>Итого по грантам</t>
  </si>
  <si>
    <t>Приложение №25</t>
  </si>
  <si>
    <t>Субвенция за выполнения функции классного руководства</t>
  </si>
  <si>
    <t>Колич-во классов</t>
  </si>
  <si>
    <t>Расходы на классное руководство</t>
  </si>
  <si>
    <t>ИТОГО ФОНД</t>
  </si>
  <si>
    <t>211 статья</t>
  </si>
  <si>
    <t>213 статья</t>
  </si>
  <si>
    <t>2022год</t>
  </si>
  <si>
    <t>2023год</t>
  </si>
  <si>
    <t xml:space="preserve">Приложение 7 </t>
  </si>
  <si>
    <t>Анди  (Асфальтирование улицы Андийская)</t>
  </si>
  <si>
    <t>Хелетури (Асфалтирование улиц)</t>
  </si>
  <si>
    <t>Чанко   (Асфальтирование улицы Центральная)</t>
  </si>
  <si>
    <t>Шодрода  (Асфальтирование улиц)</t>
  </si>
  <si>
    <t>Асфальтрирование дороги до школы с.Ортаколо</t>
  </si>
  <si>
    <t>Расходы, всего</t>
  </si>
  <si>
    <t>Асфальтирование переулка до МКД Умайгаджиева от угла ул. Имама Газимагомеда с. Ботлих</t>
  </si>
  <si>
    <t>Приложение № 3</t>
  </si>
  <si>
    <t xml:space="preserve">"О бюджете МР "Ботлихский район "на 2021 год и на плановый период 2022-2023 годов </t>
  </si>
  <si>
    <t xml:space="preserve"> от 29 декабря 2020 г № 2</t>
  </si>
  <si>
    <t>от 29 декабря 2020 г № 2</t>
  </si>
  <si>
    <t xml:space="preserve">"О  бюджете МР "Ботлихский район"  </t>
  </si>
  <si>
    <t xml:space="preserve">                                                                           "О  бюджете МР "Ботлихский район" на 2021 год</t>
  </si>
  <si>
    <t xml:space="preserve">Приложение 6 </t>
  </si>
  <si>
    <t xml:space="preserve">"О  бюджете МР "Ботлихский район" на 2021 год и на плановый  </t>
  </si>
  <si>
    <t xml:space="preserve"> период 2022 - 2023 годов"</t>
  </si>
  <si>
    <t xml:space="preserve">к решению Собрания МР "Ботлихский район" "О  бюджете  </t>
  </si>
  <si>
    <t>МР "Ботлихский район" 2021 год и на плановый период 2022 - 2023 годов"</t>
  </si>
  <si>
    <t>29 декабря 2020 г № 2</t>
  </si>
  <si>
    <t xml:space="preserve">к решению Собрания депутатов МР "Ботлихский район"  </t>
  </si>
  <si>
    <t xml:space="preserve">"О бюджете  МР "Ботлихский район" на 2021 и на плановый период 2022 - 2023 годов" </t>
  </si>
  <si>
    <t xml:space="preserve">от  29  декабря 2020 г. № 2 </t>
  </si>
  <si>
    <t>Приложение 8</t>
  </si>
  <si>
    <t xml:space="preserve">от 29 декабря 2020 г № 2 </t>
  </si>
  <si>
    <t xml:space="preserve">  "О бюджете МР "Ботлихский район" на 2021 г и на плановый период 2022 - 2023 годов</t>
  </si>
  <si>
    <t xml:space="preserve">  "О бюджете МР "Ботлихский район"</t>
  </si>
  <si>
    <t>"О  бюджете МР "Ботлихский район" на 2021 г</t>
  </si>
  <si>
    <t>и плановый период 2022 - 2023 годов"</t>
  </si>
  <si>
    <t>"О бюджете МР "Ботлихский район" на 2020 г и на плавновый период 2021-2022 годов".</t>
  </si>
  <si>
    <t>Приложение 13</t>
  </si>
  <si>
    <t>Приложение №12</t>
  </si>
  <si>
    <t>Приложение 11</t>
  </si>
  <si>
    <t>Приложение 10</t>
  </si>
  <si>
    <t>Приложение 14</t>
  </si>
  <si>
    <t>"О бюджете МР "Ботлихский район"</t>
  </si>
  <si>
    <t xml:space="preserve"> на 2021 год и на плановый период 2022 - 2023 годов"</t>
  </si>
  <si>
    <t xml:space="preserve">"О бюджете МР "Ботлихский район" на 2021 год и на  </t>
  </si>
  <si>
    <t xml:space="preserve"> плановый период 2022 - 2023 годов" </t>
  </si>
  <si>
    <t xml:space="preserve">"О  бюджете МР "Ботлихский район" на 2021 год и на  </t>
  </si>
  <si>
    <t xml:space="preserve"> на 2020 год и на плановый период 2021 - 2022 годов"</t>
  </si>
  <si>
    <t>от  29 декабря 2020 г.№ 2</t>
  </si>
  <si>
    <t>Приложение № 19</t>
  </si>
  <si>
    <t xml:space="preserve"> "О бюджете на 2021 год и на плановый период 2022 - 2023 годов"</t>
  </si>
  <si>
    <t>Приложение 21</t>
  </si>
  <si>
    <t xml:space="preserve">  "О бюджете МР "Ботлихский район" на 2021 г</t>
  </si>
  <si>
    <t>и на плановый период 2022 - 2023 годов"</t>
  </si>
  <si>
    <t>Приложение 22</t>
  </si>
  <si>
    <t>Приложение 23</t>
  </si>
  <si>
    <t>от 29 декабря  2020 г. №2</t>
  </si>
  <si>
    <t xml:space="preserve">          Приложение № 24</t>
  </si>
  <si>
    <t>"О бюджете МР "Ботлихский район" на 2020 год</t>
  </si>
  <si>
    <t>и на плановый период 2021 - 2022 годов"</t>
  </si>
  <si>
    <t>от 29 декабря 2020 г.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</si>
</sst>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₽&quot;_-;\-* #,##0.00\ &quot;₽&quot;_-;_-* &quot;-&quot;??\ &quot;₽&quot;_-;_-@_-"/>
    <numFmt numFmtId="164" formatCode="#,##0.0"/>
    <numFmt numFmtId="165" formatCode="#,##0.000"/>
    <numFmt numFmtId="166" formatCode="0.0"/>
    <numFmt numFmtId="167" formatCode="0.000"/>
    <numFmt numFmtId="168" formatCode="#,##0.0000000000"/>
    <numFmt numFmtId="169" formatCode="0.000000000000"/>
  </numFmts>
  <fonts count="63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</font>
    <font>
      <sz val="12"/>
      <name val="Times New Roman CYR"/>
      <charset val="204"/>
    </font>
    <font>
      <sz val="12"/>
      <color rgb="FF000000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i/>
      <sz val="11"/>
      <name val="Times New Roman"/>
      <family val="1"/>
      <charset val="204"/>
    </font>
    <font>
      <b/>
      <sz val="8"/>
      <name val="Arial Cyr"/>
      <charset val="204"/>
    </font>
    <font>
      <sz val="9"/>
      <name val="Times New Roman"/>
      <family val="1"/>
    </font>
    <font>
      <b/>
      <i/>
      <sz val="10"/>
      <name val="Times New Roman"/>
      <family val="1"/>
      <charset val="204"/>
    </font>
    <font>
      <sz val="10"/>
      <color indexed="10"/>
      <name val="Arial Cyr"/>
      <charset val="204"/>
    </font>
    <font>
      <b/>
      <sz val="11"/>
      <name val="Times New Roman"/>
      <family val="1"/>
    </font>
    <font>
      <sz val="11"/>
      <name val="Arial Cyr"/>
      <charset val="204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Arial Cyr"/>
      <charset val="204"/>
    </font>
    <font>
      <b/>
      <i/>
      <sz val="11"/>
      <name val="Times New Roman"/>
      <family val="1"/>
    </font>
    <font>
      <b/>
      <i/>
      <sz val="9"/>
      <name val="Times New Roman"/>
      <family val="1"/>
      <charset val="204"/>
    </font>
    <font>
      <sz val="14"/>
      <name val="Times New Roman"/>
      <family val="1"/>
    </font>
    <font>
      <i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</font>
    <font>
      <b/>
      <sz val="12"/>
      <name val="Times New Roman Cyr"/>
      <family val="1"/>
      <charset val="204"/>
    </font>
    <font>
      <sz val="12"/>
      <color indexed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b/>
      <sz val="12"/>
      <color indexed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9"/>
      <name val="Arial Cyr"/>
      <charset val="204"/>
    </font>
    <font>
      <sz val="10"/>
      <color theme="0"/>
      <name val="Arial Cyr"/>
      <charset val="204"/>
    </font>
    <font>
      <b/>
      <sz val="10"/>
      <color indexed="9"/>
      <name val="Arial Cyr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44" fontId="56" fillId="0" borderId="0" applyFont="0" applyFill="0" applyBorder="0" applyAlignment="0" applyProtection="0"/>
  </cellStyleXfs>
  <cellXfs count="694">
    <xf numFmtId="0" fontId="0" fillId="0" borderId="0" xfId="0"/>
    <xf numFmtId="3" fontId="0" fillId="0" borderId="0" xfId="0" applyNumberFormat="1"/>
    <xf numFmtId="0" fontId="1" fillId="0" borderId="0" xfId="0" applyFont="1"/>
    <xf numFmtId="0" fontId="3" fillId="0" borderId="0" xfId="0" applyFont="1"/>
    <xf numFmtId="0" fontId="6" fillId="0" borderId="0" xfId="0" applyFont="1"/>
    <xf numFmtId="3" fontId="0" fillId="0" borderId="0" xfId="0" applyNumberFormat="1" applyBorder="1"/>
    <xf numFmtId="0" fontId="3" fillId="0" borderId="0" xfId="0" applyFont="1" applyBorder="1"/>
    <xf numFmtId="0" fontId="7" fillId="2" borderId="0" xfId="0" applyFont="1" applyFill="1" applyBorder="1"/>
    <xf numFmtId="0" fontId="0" fillId="0" borderId="0" xfId="0" applyBorder="1"/>
    <xf numFmtId="0" fontId="5" fillId="0" borderId="1" xfId="0" applyFont="1" applyFill="1" applyBorder="1"/>
    <xf numFmtId="3" fontId="0" fillId="0" borderId="1" xfId="0" applyNumberFormat="1" applyBorder="1"/>
    <xf numFmtId="3" fontId="3" fillId="0" borderId="1" xfId="0" applyNumberFormat="1" applyFont="1" applyBorder="1"/>
    <xf numFmtId="3" fontId="9" fillId="0" borderId="1" xfId="0" applyNumberFormat="1" applyFont="1" applyBorder="1"/>
    <xf numFmtId="0" fontId="3" fillId="0" borderId="1" xfId="0" applyFont="1" applyBorder="1"/>
    <xf numFmtId="0" fontId="1" fillId="0" borderId="0" xfId="0" applyFont="1" applyFill="1" applyBorder="1"/>
    <xf numFmtId="0" fontId="7" fillId="0" borderId="1" xfId="0" applyFont="1" applyFill="1" applyBorder="1"/>
    <xf numFmtId="0" fontId="6" fillId="0" borderId="1" xfId="0" applyFont="1" applyBorder="1" applyAlignment="1">
      <alignment horizontal="center"/>
    </xf>
    <xf numFmtId="0" fontId="3" fillId="2" borderId="1" xfId="0" applyFont="1" applyFill="1" applyBorder="1"/>
    <xf numFmtId="0" fontId="7" fillId="0" borderId="1" xfId="0" applyFont="1" applyBorder="1"/>
    <xf numFmtId="0" fontId="3" fillId="2" borderId="0" xfId="0" applyFont="1" applyFill="1"/>
    <xf numFmtId="0" fontId="3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/>
    <xf numFmtId="3" fontId="3" fillId="2" borderId="1" xfId="0" applyNumberFormat="1" applyFont="1" applyFill="1" applyBorder="1"/>
    <xf numFmtId="3" fontId="7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7" fillId="2" borderId="1" xfId="0" applyFont="1" applyFill="1" applyBorder="1"/>
    <xf numFmtId="3" fontId="3" fillId="2" borderId="0" xfId="0" applyNumberFormat="1" applyFont="1" applyFill="1"/>
    <xf numFmtId="0" fontId="3" fillId="0" borderId="0" xfId="1" applyFont="1" applyFill="1" applyProtection="1">
      <protection hidden="1"/>
    </xf>
    <xf numFmtId="0" fontId="19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left" vertical="top" wrapText="1"/>
      <protection hidden="1"/>
    </xf>
    <xf numFmtId="0" fontId="17" fillId="3" borderId="0" xfId="0" applyFont="1" applyFill="1" applyBorder="1"/>
    <xf numFmtId="0" fontId="13" fillId="3" borderId="0" xfId="0" applyFont="1" applyFill="1" applyBorder="1"/>
    <xf numFmtId="0" fontId="17" fillId="3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/>
    </xf>
    <xf numFmtId="3" fontId="7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shrinkToFit="1"/>
    </xf>
    <xf numFmtId="3" fontId="7" fillId="3" borderId="1" xfId="0" applyNumberFormat="1" applyFont="1" applyFill="1" applyBorder="1" applyAlignment="1">
      <alignment horizontal="center" vertical="top"/>
    </xf>
    <xf numFmtId="3" fontId="7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shrinkToFit="1"/>
    </xf>
    <xf numFmtId="0" fontId="3" fillId="3" borderId="1" xfId="0" applyFont="1" applyFill="1" applyBorder="1" applyAlignment="1">
      <alignment horizontal="center" vertical="top"/>
    </xf>
    <xf numFmtId="3" fontId="3" fillId="3" borderId="1" xfId="0" applyNumberFormat="1" applyFont="1" applyFill="1" applyBorder="1" applyAlignment="1">
      <alignment vertical="center"/>
    </xf>
    <xf numFmtId="4" fontId="20" fillId="3" borderId="1" xfId="0" applyNumberFormat="1" applyFont="1" applyFill="1" applyBorder="1" applyAlignment="1">
      <alignment vertical="center" shrinkToFit="1"/>
    </xf>
    <xf numFmtId="3" fontId="0" fillId="0" borderId="1" xfId="0" applyNumberFormat="1" applyBorder="1" applyAlignment="1">
      <alignment vertical="center"/>
    </xf>
    <xf numFmtId="0" fontId="9" fillId="0" borderId="0" xfId="0" applyFont="1"/>
    <xf numFmtId="0" fontId="7" fillId="3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top" shrinkToFit="1"/>
    </xf>
    <xf numFmtId="49" fontId="3" fillId="3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justify" wrapText="1"/>
    </xf>
    <xf numFmtId="0" fontId="23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vertical="justify" wrapText="1"/>
    </xf>
    <xf numFmtId="0" fontId="24" fillId="0" borderId="1" xfId="0" applyFont="1" applyFill="1" applyBorder="1" applyAlignment="1">
      <alignment vertical="justify" wrapText="1"/>
    </xf>
    <xf numFmtId="0" fontId="24" fillId="0" borderId="3" xfId="0" applyFont="1" applyBorder="1" applyAlignment="1">
      <alignment vertical="center" wrapText="1"/>
    </xf>
    <xf numFmtId="49" fontId="19" fillId="0" borderId="1" xfId="0" applyNumberFormat="1" applyFont="1" applyBorder="1" applyAlignment="1">
      <alignment vertical="center" wrapText="1"/>
    </xf>
    <xf numFmtId="0" fontId="19" fillId="0" borderId="1" xfId="0" applyFont="1" applyFill="1" applyBorder="1" applyAlignment="1">
      <alignment vertical="justify" wrapText="1"/>
    </xf>
    <xf numFmtId="0" fontId="25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wrapText="1"/>
    </xf>
    <xf numFmtId="0" fontId="24" fillId="2" borderId="1" xfId="0" applyFont="1" applyFill="1" applyBorder="1" applyAlignment="1">
      <alignment vertical="justify" wrapText="1"/>
    </xf>
    <xf numFmtId="0" fontId="0" fillId="2" borderId="0" xfId="0" applyFill="1"/>
    <xf numFmtId="0" fontId="19" fillId="2" borderId="1" xfId="0" applyFont="1" applyFill="1" applyBorder="1" applyAlignment="1">
      <alignment vertical="top" wrapText="1"/>
    </xf>
    <xf numFmtId="0" fontId="26" fillId="0" borderId="0" xfId="0" applyFont="1" applyAlignment="1">
      <alignment wrapText="1"/>
    </xf>
    <xf numFmtId="0" fontId="19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vertical="justify" wrapText="1"/>
    </xf>
    <xf numFmtId="0" fontId="28" fillId="2" borderId="1" xfId="0" applyFont="1" applyFill="1" applyBorder="1"/>
    <xf numFmtId="0" fontId="0" fillId="2" borderId="1" xfId="0" applyFill="1" applyBorder="1"/>
    <xf numFmtId="165" fontId="13" fillId="2" borderId="1" xfId="0" applyNumberFormat="1" applyFont="1" applyFill="1" applyBorder="1" applyAlignment="1"/>
    <xf numFmtId="164" fontId="24" fillId="2" borderId="1" xfId="0" applyNumberFormat="1" applyFont="1" applyFill="1" applyBorder="1" applyAlignment="1"/>
    <xf numFmtId="164" fontId="27" fillId="2" borderId="1" xfId="0" applyNumberFormat="1" applyFont="1" applyFill="1" applyBorder="1"/>
    <xf numFmtId="0" fontId="22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16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31" fillId="0" borderId="0" xfId="0" applyFont="1" applyBorder="1"/>
    <xf numFmtId="0" fontId="31" fillId="0" borderId="0" xfId="0" applyFont="1"/>
    <xf numFmtId="0" fontId="7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/>
    <xf numFmtId="3" fontId="3" fillId="4" borderId="1" xfId="0" applyNumberFormat="1" applyFont="1" applyFill="1" applyBorder="1" applyAlignment="1"/>
    <xf numFmtId="3" fontId="7" fillId="0" borderId="1" xfId="0" applyNumberFormat="1" applyFont="1" applyFill="1" applyBorder="1" applyAlignment="1"/>
    <xf numFmtId="0" fontId="7" fillId="0" borderId="21" xfId="0" applyFont="1" applyBorder="1" applyAlignment="1">
      <alignment horizontal="left"/>
    </xf>
    <xf numFmtId="3" fontId="7" fillId="0" borderId="22" xfId="0" applyNumberFormat="1" applyFont="1" applyBorder="1" applyAlignment="1"/>
    <xf numFmtId="3" fontId="9" fillId="2" borderId="1" xfId="0" applyNumberFormat="1" applyFont="1" applyFill="1" applyBorder="1"/>
    <xf numFmtId="1" fontId="0" fillId="0" borderId="0" xfId="0" applyNumberFormat="1"/>
    <xf numFmtId="0" fontId="0" fillId="0" borderId="0" xfId="0" applyAlignment="1">
      <alignment horizontal="right"/>
    </xf>
    <xf numFmtId="0" fontId="20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right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right"/>
    </xf>
    <xf numFmtId="0" fontId="23" fillId="0" borderId="1" xfId="0" applyFont="1" applyFill="1" applyBorder="1" applyAlignment="1">
      <alignment vertical="center" wrapText="1"/>
    </xf>
    <xf numFmtId="0" fontId="12" fillId="0" borderId="1" xfId="0" applyFont="1" applyBorder="1"/>
    <xf numFmtId="0" fontId="9" fillId="0" borderId="1" xfId="0" applyFont="1" applyBorder="1"/>
    <xf numFmtId="0" fontId="12" fillId="0" borderId="0" xfId="0" applyFont="1"/>
    <xf numFmtId="0" fontId="34" fillId="0" borderId="0" xfId="0" applyFont="1"/>
    <xf numFmtId="0" fontId="12" fillId="0" borderId="0" xfId="0" applyFont="1" applyFill="1"/>
    <xf numFmtId="0" fontId="24" fillId="0" borderId="0" xfId="0" applyFont="1" applyFill="1" applyAlignment="1">
      <alignment horizontal="left" vertical="center"/>
    </xf>
    <xf numFmtId="0" fontId="24" fillId="0" borderId="0" xfId="0" applyFont="1"/>
    <xf numFmtId="0" fontId="28" fillId="0" borderId="0" xfId="0" applyFont="1"/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right"/>
    </xf>
    <xf numFmtId="166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right" vertical="center"/>
    </xf>
    <xf numFmtId="0" fontId="36" fillId="0" borderId="1" xfId="0" applyFont="1" applyBorder="1"/>
    <xf numFmtId="0" fontId="13" fillId="0" borderId="1" xfId="0" applyFont="1" applyBorder="1" applyAlignment="1">
      <alignment horizontal="left" vertical="center" wrapText="1"/>
    </xf>
    <xf numFmtId="1" fontId="22" fillId="2" borderId="1" xfId="0" applyNumberFormat="1" applyFont="1" applyFill="1" applyBorder="1" applyAlignment="1">
      <alignment horizontal="right" vertical="center"/>
    </xf>
    <xf numFmtId="1" fontId="23" fillId="2" borderId="1" xfId="0" applyNumberFormat="1" applyFont="1" applyFill="1" applyBorder="1"/>
    <xf numFmtId="0" fontId="37" fillId="0" borderId="0" xfId="0" applyFont="1" applyAlignment="1"/>
    <xf numFmtId="0" fontId="1" fillId="0" borderId="0" xfId="0" applyFont="1" applyBorder="1"/>
    <xf numFmtId="0" fontId="1" fillId="0" borderId="0" xfId="0" applyFont="1" applyAlignment="1"/>
    <xf numFmtId="0" fontId="1" fillId="0" borderId="1" xfId="0" applyFont="1" applyBorder="1"/>
    <xf numFmtId="1" fontId="1" fillId="0" borderId="0" xfId="0" applyNumberFormat="1" applyFont="1" applyBorder="1"/>
    <xf numFmtId="0" fontId="18" fillId="0" borderId="1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18" fillId="2" borderId="10" xfId="0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2" fillId="0" borderId="0" xfId="0" applyFont="1" applyFill="1" applyAlignment="1">
      <alignment horizontal="center" vertical="top" wrapText="1"/>
    </xf>
    <xf numFmtId="164" fontId="4" fillId="0" borderId="8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/>
    <xf numFmtId="3" fontId="0" fillId="2" borderId="1" xfId="0" applyNumberFormat="1" applyFill="1" applyBorder="1"/>
    <xf numFmtId="3" fontId="7" fillId="2" borderId="22" xfId="0" applyNumberFormat="1" applyFont="1" applyFill="1" applyBorder="1" applyAlignment="1"/>
    <xf numFmtId="164" fontId="18" fillId="0" borderId="1" xfId="0" applyNumberFormat="1" applyFont="1" applyFill="1" applyBorder="1" applyAlignment="1">
      <alignment horizontal="center" vertical="top" wrapText="1"/>
    </xf>
    <xf numFmtId="49" fontId="32" fillId="0" borderId="3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3" fontId="1" fillId="2" borderId="1" xfId="0" applyNumberFormat="1" applyFont="1" applyFill="1" applyBorder="1" applyAlignment="1"/>
    <xf numFmtId="3" fontId="1" fillId="0" borderId="1" xfId="0" applyNumberFormat="1" applyFont="1" applyBorder="1"/>
    <xf numFmtId="0" fontId="18" fillId="0" borderId="32" xfId="0" applyFont="1" applyBorder="1" applyAlignment="1">
      <alignment horizontal="left" vertical="center" wrapText="1"/>
    </xf>
    <xf numFmtId="3" fontId="18" fillId="0" borderId="1" xfId="0" applyNumberFormat="1" applyFont="1" applyFill="1" applyBorder="1" applyAlignment="1"/>
    <xf numFmtId="0" fontId="7" fillId="0" borderId="29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0" fillId="0" borderId="0" xfId="0" applyAlignment="1"/>
    <xf numFmtId="0" fontId="29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9" fillId="0" borderId="0" xfId="0" applyFont="1" applyBorder="1"/>
    <xf numFmtId="49" fontId="32" fillId="0" borderId="29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3" fontId="7" fillId="2" borderId="20" xfId="0" applyNumberFormat="1" applyFont="1" applyFill="1" applyBorder="1" applyAlignment="1">
      <alignment horizontal="right"/>
    </xf>
    <xf numFmtId="1" fontId="0" fillId="0" borderId="0" xfId="0" applyNumberFormat="1" applyBorder="1"/>
    <xf numFmtId="0" fontId="3" fillId="0" borderId="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/>
    </xf>
    <xf numFmtId="3" fontId="7" fillId="0" borderId="3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8" fillId="0" borderId="0" xfId="0" applyFont="1"/>
    <xf numFmtId="0" fontId="30" fillId="0" borderId="0" xfId="0" applyFont="1" applyFill="1" applyAlignment="1">
      <alignment horizontal="center" vertical="top" wrapText="1"/>
    </xf>
    <xf numFmtId="3" fontId="18" fillId="0" borderId="3" xfId="0" applyNumberFormat="1" applyFont="1" applyFill="1" applyBorder="1" applyAlignment="1"/>
    <xf numFmtId="0" fontId="44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6" fillId="0" borderId="3" xfId="0" applyFont="1" applyBorder="1" applyAlignment="1">
      <alignment horizontal="center"/>
    </xf>
    <xf numFmtId="3" fontId="7" fillId="0" borderId="1" xfId="0" applyNumberFormat="1" applyFont="1" applyBorder="1"/>
    <xf numFmtId="3" fontId="3" fillId="0" borderId="0" xfId="0" applyNumberFormat="1" applyFont="1"/>
    <xf numFmtId="0" fontId="7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wrapText="1"/>
    </xf>
    <xf numFmtId="3" fontId="7" fillId="2" borderId="1" xfId="0" applyNumberFormat="1" applyFont="1" applyFill="1" applyBorder="1"/>
    <xf numFmtId="0" fontId="7" fillId="2" borderId="3" xfId="0" applyFont="1" applyFill="1" applyBorder="1" applyAlignment="1">
      <alignment horizontal="left"/>
    </xf>
    <xf numFmtId="0" fontId="9" fillId="2" borderId="3" xfId="0" applyFont="1" applyFill="1" applyBorder="1"/>
    <xf numFmtId="0" fontId="7" fillId="2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/>
    <xf numFmtId="0" fontId="48" fillId="0" borderId="0" xfId="0" applyFont="1"/>
    <xf numFmtId="0" fontId="44" fillId="0" borderId="0" xfId="0" applyFont="1"/>
    <xf numFmtId="0" fontId="44" fillId="0" borderId="1" xfId="0" applyFont="1" applyBorder="1" applyAlignment="1">
      <alignment vertical="center" wrapText="1"/>
    </xf>
    <xf numFmtId="0" fontId="44" fillId="0" borderId="1" xfId="0" applyFont="1" applyBorder="1"/>
    <xf numFmtId="164" fontId="44" fillId="0" borderId="1" xfId="0" applyNumberFormat="1" applyFont="1" applyBorder="1"/>
    <xf numFmtId="0" fontId="44" fillId="0" borderId="1" xfId="0" applyFont="1" applyBorder="1" applyAlignment="1">
      <alignment horizontal="left"/>
    </xf>
    <xf numFmtId="14" fontId="44" fillId="0" borderId="1" xfId="0" applyNumberFormat="1" applyFont="1" applyBorder="1" applyAlignment="1">
      <alignment horizontal="left"/>
    </xf>
    <xf numFmtId="0" fontId="44" fillId="0" borderId="1" xfId="0" applyFont="1" applyBorder="1" applyAlignment="1">
      <alignment horizontal="right"/>
    </xf>
    <xf numFmtId="0" fontId="49" fillId="0" borderId="1" xfId="0" applyFont="1" applyBorder="1"/>
    <xf numFmtId="164" fontId="49" fillId="0" borderId="1" xfId="0" applyNumberFormat="1" applyFont="1" applyBorder="1"/>
    <xf numFmtId="0" fontId="44" fillId="0" borderId="1" xfId="0" applyFont="1" applyBorder="1" applyAlignment="1">
      <alignment wrapText="1"/>
    </xf>
    <xf numFmtId="49" fontId="44" fillId="0" borderId="1" xfId="0" applyNumberFormat="1" applyFont="1" applyBorder="1" applyAlignment="1">
      <alignment wrapText="1"/>
    </xf>
    <xf numFmtId="164" fontId="44" fillId="0" borderId="1" xfId="0" applyNumberFormat="1" applyFont="1" applyBorder="1" applyAlignment="1">
      <alignment wrapText="1"/>
    </xf>
    <xf numFmtId="0" fontId="44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3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1" fontId="7" fillId="2" borderId="1" xfId="0" applyNumberFormat="1" applyFont="1" applyFill="1" applyBorder="1"/>
    <xf numFmtId="0" fontId="6" fillId="2" borderId="0" xfId="0" applyFont="1" applyFill="1"/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/>
    <xf numFmtId="0" fontId="5" fillId="0" borderId="1" xfId="0" applyFont="1" applyBorder="1" applyAlignment="1">
      <alignment horizontal="center" vertical="top" wrapText="1"/>
    </xf>
    <xf numFmtId="0" fontId="43" fillId="2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50" fillId="0" borderId="0" xfId="0" applyFont="1" applyFill="1" applyBorder="1" applyAlignment="1">
      <alignment horizontal="center" vertical="top" wrapText="1"/>
    </xf>
    <xf numFmtId="3" fontId="19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center"/>
    </xf>
    <xf numFmtId="0" fontId="51" fillId="0" borderId="0" xfId="0" applyFont="1" applyFill="1" applyAlignment="1">
      <alignment vertical="top"/>
    </xf>
    <xf numFmtId="0" fontId="52" fillId="0" borderId="40" xfId="0" applyFont="1" applyFill="1" applyBorder="1" applyAlignment="1">
      <alignment horizontal="justify" vertical="top" wrapText="1"/>
    </xf>
    <xf numFmtId="3" fontId="13" fillId="0" borderId="11" xfId="0" applyNumberFormat="1" applyFont="1" applyFill="1" applyBorder="1" applyAlignment="1">
      <alignment vertical="top"/>
    </xf>
    <xf numFmtId="0" fontId="53" fillId="0" borderId="0" xfId="0" applyFont="1" applyFill="1" applyAlignment="1">
      <alignment vertical="top"/>
    </xf>
    <xf numFmtId="0" fontId="13" fillId="0" borderId="41" xfId="0" applyFont="1" applyFill="1" applyBorder="1" applyAlignment="1">
      <alignment horizontal="justify" vertical="top" wrapText="1"/>
    </xf>
    <xf numFmtId="3" fontId="13" fillId="0" borderId="1" xfId="0" applyNumberFormat="1" applyFont="1" applyFill="1" applyBorder="1" applyAlignment="1">
      <alignment vertical="top"/>
    </xf>
    <xf numFmtId="0" fontId="54" fillId="0" borderId="0" xfId="0" applyFont="1" applyFill="1" applyAlignment="1">
      <alignment vertical="top"/>
    </xf>
    <xf numFmtId="0" fontId="19" fillId="0" borderId="4" xfId="0" applyFont="1" applyFill="1" applyBorder="1" applyAlignment="1">
      <alignment horizontal="justify" vertical="top" wrapText="1"/>
    </xf>
    <xf numFmtId="3" fontId="19" fillId="0" borderId="24" xfId="0" applyNumberFormat="1" applyFont="1" applyFill="1" applyBorder="1" applyAlignment="1">
      <alignment vertical="top"/>
    </xf>
    <xf numFmtId="3" fontId="19" fillId="0" borderId="34" xfId="0" applyNumberFormat="1" applyFont="1" applyFill="1" applyBorder="1" applyAlignment="1">
      <alignment vertical="top"/>
    </xf>
    <xf numFmtId="3" fontId="19" fillId="0" borderId="0" xfId="0" applyNumberFormat="1" applyFont="1" applyFill="1" applyBorder="1" applyAlignment="1">
      <alignment vertical="top"/>
    </xf>
    <xf numFmtId="3" fontId="13" fillId="0" borderId="42" xfId="0" applyNumberFormat="1" applyFont="1" applyFill="1" applyBorder="1" applyAlignment="1">
      <alignment vertical="top"/>
    </xf>
    <xf numFmtId="0" fontId="19" fillId="0" borderId="41" xfId="0" applyFont="1" applyFill="1" applyBorder="1" applyAlignment="1">
      <alignment horizontal="justify" vertical="top" wrapText="1"/>
    </xf>
    <xf numFmtId="3" fontId="19" fillId="0" borderId="1" xfId="0" applyNumberFormat="1" applyFont="1" applyFill="1" applyBorder="1" applyAlignment="1">
      <alignment vertical="top"/>
    </xf>
    <xf numFmtId="3" fontId="19" fillId="0" borderId="42" xfId="0" applyNumberFormat="1" applyFont="1" applyFill="1" applyBorder="1" applyAlignment="1">
      <alignment vertical="top"/>
    </xf>
    <xf numFmtId="0" fontId="53" fillId="0" borderId="0" xfId="0" applyFont="1" applyAlignment="1">
      <alignment vertical="top"/>
    </xf>
    <xf numFmtId="0" fontId="19" fillId="0" borderId="41" xfId="0" applyFont="1" applyBorder="1" applyAlignment="1">
      <alignment horizontal="justify" vertical="top" wrapText="1"/>
    </xf>
    <xf numFmtId="3" fontId="19" fillId="0" borderId="1" xfId="0" applyNumberFormat="1" applyFont="1" applyBorder="1" applyAlignment="1">
      <alignment vertical="top"/>
    </xf>
    <xf numFmtId="3" fontId="19" fillId="0" borderId="42" xfId="0" applyNumberFormat="1" applyFont="1" applyBorder="1" applyAlignment="1">
      <alignment vertical="top"/>
    </xf>
    <xf numFmtId="0" fontId="13" fillId="0" borderId="4" xfId="0" applyFont="1" applyFill="1" applyBorder="1" applyAlignment="1">
      <alignment horizontal="justify" vertical="top" wrapText="1"/>
    </xf>
    <xf numFmtId="3" fontId="13" fillId="0" borderId="24" xfId="0" applyNumberFormat="1" applyFont="1" applyFill="1" applyBorder="1" applyAlignment="1">
      <alignment vertical="top"/>
    </xf>
    <xf numFmtId="3" fontId="53" fillId="0" borderId="0" xfId="0" applyNumberFormat="1" applyFont="1" applyFill="1" applyBorder="1" applyAlignment="1">
      <alignment vertical="top"/>
    </xf>
    <xf numFmtId="3" fontId="13" fillId="0" borderId="34" xfId="0" applyNumberFormat="1" applyFont="1" applyFill="1" applyBorder="1" applyAlignment="1">
      <alignment vertical="top"/>
    </xf>
    <xf numFmtId="0" fontId="13" fillId="0" borderId="41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3" fontId="54" fillId="0" borderId="0" xfId="0" applyNumberFormat="1" applyFont="1" applyFill="1" applyBorder="1" applyAlignment="1">
      <alignment vertical="top"/>
    </xf>
    <xf numFmtId="3" fontId="13" fillId="0" borderId="0" xfId="0" applyNumberFormat="1" applyFont="1" applyFill="1" applyBorder="1" applyAlignment="1">
      <alignment vertical="top"/>
    </xf>
    <xf numFmtId="0" fontId="19" fillId="0" borderId="0" xfId="0" applyFont="1" applyFill="1" applyAlignment="1">
      <alignment vertical="top"/>
    </xf>
    <xf numFmtId="0" fontId="13" fillId="0" borderId="43" xfId="0" applyFont="1" applyFill="1" applyBorder="1" applyAlignment="1">
      <alignment horizontal="justify" vertical="top" wrapText="1"/>
    </xf>
    <xf numFmtId="3" fontId="13" fillId="0" borderId="6" xfId="0" applyNumberFormat="1" applyFont="1" applyFill="1" applyBorder="1" applyAlignment="1">
      <alignment vertical="top"/>
    </xf>
    <xf numFmtId="3" fontId="13" fillId="0" borderId="44" xfId="0" applyNumberFormat="1" applyFont="1" applyFill="1" applyBorder="1" applyAlignment="1">
      <alignment vertical="top"/>
    </xf>
    <xf numFmtId="0" fontId="13" fillId="0" borderId="41" xfId="0" applyFont="1" applyBorder="1" applyAlignment="1">
      <alignment horizontal="justify" vertical="center" wrapText="1"/>
    </xf>
    <xf numFmtId="3" fontId="13" fillId="0" borderId="1" xfId="0" applyNumberFormat="1" applyFont="1" applyBorder="1" applyAlignment="1">
      <alignment vertical="center"/>
    </xf>
    <xf numFmtId="3" fontId="13" fillId="0" borderId="42" xfId="0" applyNumberFormat="1" applyFont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4" xfId="0" applyFont="1" applyBorder="1" applyAlignment="1">
      <alignment horizontal="justify" vertical="top" wrapText="1"/>
    </xf>
    <xf numFmtId="3" fontId="13" fillId="0" borderId="24" xfId="0" applyNumberFormat="1" applyFont="1" applyBorder="1" applyAlignment="1">
      <alignment vertical="top"/>
    </xf>
    <xf numFmtId="3" fontId="13" fillId="0" borderId="34" xfId="0" applyNumberFormat="1" applyFont="1" applyBorder="1" applyAlignment="1">
      <alignment vertical="top"/>
    </xf>
    <xf numFmtId="0" fontId="55" fillId="0" borderId="0" xfId="0" applyFont="1" applyAlignment="1">
      <alignment vertical="top"/>
    </xf>
    <xf numFmtId="0" fontId="52" fillId="0" borderId="41" xfId="0" applyFont="1" applyBorder="1" applyAlignment="1">
      <alignment horizontal="justify" vertical="top" wrapText="1"/>
    </xf>
    <xf numFmtId="3" fontId="13" fillId="0" borderId="1" xfId="0" applyNumberFormat="1" applyFont="1" applyBorder="1" applyAlignment="1">
      <alignment vertical="top"/>
    </xf>
    <xf numFmtId="0" fontId="13" fillId="0" borderId="4" xfId="0" applyFont="1" applyBorder="1" applyAlignment="1">
      <alignment vertical="top" wrapText="1"/>
    </xf>
    <xf numFmtId="0" fontId="54" fillId="0" borderId="0" xfId="0" applyFont="1" applyAlignment="1">
      <alignment vertical="top"/>
    </xf>
    <xf numFmtId="0" fontId="13" fillId="0" borderId="41" xfId="0" applyFont="1" applyBorder="1" applyAlignment="1">
      <alignment horizontal="justify" vertical="top" wrapText="1"/>
    </xf>
    <xf numFmtId="3" fontId="13" fillId="0" borderId="42" xfId="0" applyNumberFormat="1" applyFont="1" applyBorder="1" applyAlignment="1">
      <alignment vertical="top"/>
    </xf>
    <xf numFmtId="0" fontId="13" fillId="0" borderId="41" xfId="0" applyFont="1" applyBorder="1" applyAlignment="1">
      <alignment horizontal="center" vertical="top"/>
    </xf>
    <xf numFmtId="0" fontId="52" fillId="0" borderId="4" xfId="0" applyFont="1" applyFill="1" applyBorder="1" applyAlignment="1">
      <alignment horizontal="justify" vertical="top" wrapText="1"/>
    </xf>
    <xf numFmtId="0" fontId="13" fillId="0" borderId="41" xfId="0" applyFont="1" applyBorder="1" applyAlignment="1">
      <alignment horizontal="left" vertical="top"/>
    </xf>
    <xf numFmtId="0" fontId="54" fillId="0" borderId="45" xfId="0" applyFont="1" applyFill="1" applyBorder="1" applyAlignment="1">
      <alignment horizontal="justify" vertical="top" wrapText="1"/>
    </xf>
    <xf numFmtId="164" fontId="54" fillId="0" borderId="27" xfId="0" applyNumberFormat="1" applyFont="1" applyFill="1" applyBorder="1" applyAlignment="1">
      <alignment vertical="top"/>
    </xf>
    <xf numFmtId="3" fontId="19" fillId="0" borderId="0" xfId="0" applyNumberFormat="1" applyFont="1" applyAlignment="1">
      <alignment vertical="top"/>
    </xf>
    <xf numFmtId="3" fontId="23" fillId="0" borderId="0" xfId="0" applyNumberFormat="1" applyFont="1" applyAlignment="1">
      <alignment vertical="top"/>
    </xf>
    <xf numFmtId="0" fontId="3" fillId="0" borderId="0" xfId="0" applyFont="1" applyFill="1"/>
    <xf numFmtId="0" fontId="3" fillId="0" borderId="0" xfId="0" applyFont="1" applyFill="1" applyBorder="1"/>
    <xf numFmtId="0" fontId="3" fillId="0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0" fillId="0" borderId="0" xfId="0" applyFill="1"/>
    <xf numFmtId="0" fontId="3" fillId="0" borderId="1" xfId="0" applyFont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/>
    <xf numFmtId="3" fontId="7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/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center" shrinkToFi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wrapText="1"/>
    </xf>
    <xf numFmtId="0" fontId="7" fillId="0" borderId="1" xfId="0" applyFont="1" applyFill="1" applyBorder="1" applyAlignment="1"/>
    <xf numFmtId="49" fontId="7" fillId="0" borderId="1" xfId="0" applyNumberFormat="1" applyFont="1" applyFill="1" applyBorder="1" applyAlignment="1"/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0" fontId="18" fillId="0" borderId="1" xfId="0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 shrinkToFit="1"/>
    </xf>
    <xf numFmtId="3" fontId="18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top" wrapText="1"/>
    </xf>
    <xf numFmtId="3" fontId="3" fillId="0" borderId="0" xfId="0" applyNumberFormat="1" applyFont="1" applyFill="1"/>
    <xf numFmtId="0" fontId="1" fillId="0" borderId="0" xfId="0" applyFont="1" applyFill="1"/>
    <xf numFmtId="0" fontId="6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0" fontId="57" fillId="0" borderId="0" xfId="0" applyFont="1" applyFill="1"/>
    <xf numFmtId="3" fontId="58" fillId="0" borderId="0" xfId="0" applyNumberFormat="1" applyFont="1" applyFill="1"/>
    <xf numFmtId="3" fontId="57" fillId="0" borderId="0" xfId="0" applyNumberFormat="1" applyFont="1" applyFill="1"/>
    <xf numFmtId="3" fontId="59" fillId="0" borderId="0" xfId="0" applyNumberFormat="1" applyFont="1" applyFill="1"/>
    <xf numFmtId="0" fontId="22" fillId="0" borderId="1" xfId="0" applyFont="1" applyBorder="1"/>
    <xf numFmtId="0" fontId="18" fillId="2" borderId="3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right" vertical="center" wrapText="1"/>
    </xf>
    <xf numFmtId="0" fontId="29" fillId="0" borderId="0" xfId="0" applyFont="1"/>
    <xf numFmtId="3" fontId="18" fillId="2" borderId="22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39" fillId="0" borderId="48" xfId="0" applyNumberFormat="1" applyFont="1" applyFill="1" applyBorder="1" applyAlignment="1">
      <alignment horizontal="center" vertical="center" wrapText="1"/>
    </xf>
    <xf numFmtId="49" fontId="39" fillId="0" borderId="49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18" fillId="0" borderId="3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 vertical="top"/>
    </xf>
    <xf numFmtId="3" fontId="3" fillId="2" borderId="3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4" fillId="2" borderId="1" xfId="0" applyFont="1" applyFill="1" applyBorder="1"/>
    <xf numFmtId="3" fontId="7" fillId="2" borderId="3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vertical="top" wrapText="1"/>
    </xf>
    <xf numFmtId="0" fontId="38" fillId="2" borderId="1" xfId="0" applyFont="1" applyFill="1" applyBorder="1" applyAlignment="1">
      <alignment vertical="top" wrapText="1"/>
    </xf>
    <xf numFmtId="1" fontId="60" fillId="2" borderId="1" xfId="0" applyNumberFormat="1" applyFont="1" applyFill="1" applyBorder="1"/>
    <xf numFmtId="3" fontId="60" fillId="2" borderId="1" xfId="0" applyNumberFormat="1" applyFont="1" applyFill="1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61" fillId="0" borderId="1" xfId="2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Border="1"/>
    <xf numFmtId="0" fontId="18" fillId="0" borderId="1" xfId="0" applyFont="1" applyBorder="1"/>
    <xf numFmtId="3" fontId="18" fillId="0" borderId="1" xfId="0" applyNumberFormat="1" applyFont="1" applyBorder="1"/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/>
    <xf numFmtId="3" fontId="21" fillId="0" borderId="1" xfId="0" applyNumberFormat="1" applyFont="1" applyBorder="1" applyAlignment="1">
      <alignment horizontal="right"/>
    </xf>
    <xf numFmtId="3" fontId="21" fillId="0" borderId="1" xfId="0" applyNumberFormat="1" applyFont="1" applyBorder="1"/>
    <xf numFmtId="0" fontId="41" fillId="0" borderId="0" xfId="0" applyFont="1" applyAlignment="1"/>
    <xf numFmtId="49" fontId="7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0" fontId="41" fillId="2" borderId="0" xfId="0" applyFont="1" applyFill="1" applyAlignment="1"/>
    <xf numFmtId="3" fontId="60" fillId="2" borderId="1" xfId="0" applyNumberFormat="1" applyFont="1" applyFill="1" applyBorder="1" applyAlignment="1">
      <alignment horizontal="right" vertical="center" wrapText="1"/>
    </xf>
    <xf numFmtId="3" fontId="60" fillId="2" borderId="1" xfId="0" applyNumberFormat="1" applyFont="1" applyFill="1" applyBorder="1" applyAlignment="1">
      <alignment horizontal="right"/>
    </xf>
    <xf numFmtId="167" fontId="3" fillId="0" borderId="1" xfId="0" applyNumberFormat="1" applyFont="1" applyFill="1" applyBorder="1"/>
    <xf numFmtId="167" fontId="14" fillId="0" borderId="1" xfId="0" applyNumberFormat="1" applyFont="1" applyFill="1" applyBorder="1"/>
    <xf numFmtId="167" fontId="15" fillId="0" borderId="1" xfId="0" applyNumberFormat="1" applyFont="1" applyFill="1" applyBorder="1"/>
    <xf numFmtId="1" fontId="1" fillId="0" borderId="0" xfId="0" applyNumberFormat="1" applyFont="1"/>
    <xf numFmtId="168" fontId="5" fillId="0" borderId="0" xfId="0" applyNumberFormat="1" applyFont="1" applyFill="1" applyBorder="1" applyAlignment="1">
      <alignment horizontal="center"/>
    </xf>
    <xf numFmtId="169" fontId="0" fillId="0" borderId="0" xfId="0" applyNumberFormat="1"/>
    <xf numFmtId="49" fontId="7" fillId="0" borderId="1" xfId="0" applyNumberFormat="1" applyFont="1" applyBorder="1" applyAlignment="1">
      <alignment horizontal="right"/>
    </xf>
    <xf numFmtId="0" fontId="0" fillId="0" borderId="1" xfId="0" applyBorder="1"/>
    <xf numFmtId="0" fontId="6" fillId="0" borderId="0" xfId="0" applyFont="1" applyFill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1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45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164" fontId="3" fillId="0" borderId="1" xfId="0" applyNumberFormat="1" applyFont="1" applyFill="1" applyBorder="1"/>
    <xf numFmtId="164" fontId="14" fillId="0" borderId="1" xfId="0" applyNumberFormat="1" applyFont="1" applyFill="1" applyBorder="1"/>
    <xf numFmtId="164" fontId="15" fillId="0" borderId="1" xfId="0" applyNumberFormat="1" applyFont="1" applyFill="1" applyBorder="1"/>
    <xf numFmtId="165" fontId="15" fillId="0" borderId="1" xfId="0" applyNumberFormat="1" applyFont="1" applyFill="1" applyBorder="1"/>
    <xf numFmtId="0" fontId="7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/>
    <xf numFmtId="167" fontId="14" fillId="0" borderId="1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>
      <alignment horizontal="left" indent="3"/>
    </xf>
    <xf numFmtId="164" fontId="2" fillId="2" borderId="1" xfId="0" applyNumberFormat="1" applyFont="1" applyFill="1" applyBorder="1" applyAlignment="1"/>
    <xf numFmtId="164" fontId="19" fillId="2" borderId="1" xfId="0" applyNumberFormat="1" applyFont="1" applyFill="1" applyBorder="1" applyAlignment="1"/>
    <xf numFmtId="164" fontId="25" fillId="2" borderId="1" xfId="0" applyNumberFormat="1" applyFont="1" applyFill="1" applyBorder="1" applyAlignment="1">
      <alignment wrapText="1"/>
    </xf>
    <xf numFmtId="0" fontId="24" fillId="0" borderId="3" xfId="0" applyFont="1" applyFill="1" applyBorder="1" applyAlignment="1">
      <alignment vertical="center" wrapText="1"/>
    </xf>
    <xf numFmtId="167" fontId="2" fillId="2" borderId="1" xfId="0" applyNumberFormat="1" applyFont="1" applyFill="1" applyBorder="1" applyAlignment="1"/>
    <xf numFmtId="165" fontId="24" fillId="2" borderId="1" xfId="0" applyNumberFormat="1" applyFont="1" applyFill="1" applyBorder="1" applyAlignment="1"/>
    <xf numFmtId="0" fontId="19" fillId="0" borderId="1" xfId="0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horizontal="center" vertical="top"/>
    </xf>
    <xf numFmtId="3" fontId="18" fillId="2" borderId="1" xfId="0" applyNumberFormat="1" applyFont="1" applyFill="1" applyBorder="1" applyAlignment="1">
      <alignment horizontal="right"/>
    </xf>
    <xf numFmtId="0" fontId="18" fillId="0" borderId="20" xfId="0" applyFont="1" applyBorder="1" applyAlignment="1">
      <alignment horizontal="left" vertical="center" wrapText="1"/>
    </xf>
    <xf numFmtId="3" fontId="18" fillId="0" borderId="20" xfId="0" applyNumberFormat="1" applyFont="1" applyFill="1" applyBorder="1" applyAlignment="1"/>
    <xf numFmtId="0" fontId="18" fillId="0" borderId="11" xfId="0" applyFont="1" applyBorder="1" applyAlignment="1">
      <alignment horizontal="left"/>
    </xf>
    <xf numFmtId="3" fontId="18" fillId="0" borderId="23" xfId="0" applyNumberFormat="1" applyFont="1" applyBorder="1" applyAlignment="1"/>
    <xf numFmtId="0" fontId="1" fillId="0" borderId="11" xfId="0" applyFont="1" applyBorder="1"/>
    <xf numFmtId="3" fontId="5" fillId="0" borderId="1" xfId="0" applyNumberFormat="1" applyFont="1" applyFill="1" applyBorder="1" applyAlignment="1">
      <alignment horizontal="center"/>
    </xf>
    <xf numFmtId="3" fontId="62" fillId="2" borderId="1" xfId="0" applyNumberFormat="1" applyFont="1" applyFill="1" applyBorder="1"/>
    <xf numFmtId="3" fontId="4" fillId="0" borderId="10" xfId="0" applyNumberFormat="1" applyFont="1" applyBorder="1" applyAlignment="1">
      <alignment horizontal="right" vertical="center"/>
    </xf>
    <xf numFmtId="0" fontId="3" fillId="0" borderId="10" xfId="0" applyFont="1" applyBorder="1"/>
    <xf numFmtId="0" fontId="3" fillId="0" borderId="6" xfId="0" applyFont="1" applyBorder="1"/>
    <xf numFmtId="0" fontId="4" fillId="0" borderId="1" xfId="0" applyFont="1" applyFill="1" applyBorder="1"/>
    <xf numFmtId="0" fontId="7" fillId="0" borderId="6" xfId="0" applyFont="1" applyBorder="1"/>
    <xf numFmtId="0" fontId="3" fillId="0" borderId="26" xfId="0" applyFont="1" applyBorder="1"/>
    <xf numFmtId="0" fontId="4" fillId="0" borderId="26" xfId="0" applyFont="1" applyFill="1" applyBorder="1"/>
    <xf numFmtId="0" fontId="7" fillId="0" borderId="26" xfId="0" applyFont="1" applyBorder="1"/>
    <xf numFmtId="49" fontId="7" fillId="0" borderId="26" xfId="0" applyNumberFormat="1" applyFont="1" applyBorder="1" applyAlignment="1">
      <alignment horizontal="right"/>
    </xf>
    <xf numFmtId="3" fontId="7" fillId="0" borderId="26" xfId="0" applyNumberFormat="1" applyFont="1" applyBorder="1"/>
    <xf numFmtId="0" fontId="5" fillId="0" borderId="6" xfId="0" applyFont="1" applyBorder="1"/>
    <xf numFmtId="0" fontId="7" fillId="0" borderId="0" xfId="0" applyFont="1" applyBorder="1"/>
    <xf numFmtId="3" fontId="7" fillId="0" borderId="0" xfId="0" applyNumberFormat="1" applyFont="1" applyBorder="1"/>
    <xf numFmtId="49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0" fontId="18" fillId="2" borderId="1" xfId="0" applyFont="1" applyFill="1" applyBorder="1"/>
    <xf numFmtId="49" fontId="3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right"/>
    </xf>
    <xf numFmtId="3" fontId="18" fillId="2" borderId="1" xfId="0" applyNumberFormat="1" applyFont="1" applyFill="1" applyBorder="1"/>
    <xf numFmtId="0" fontId="7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7" fillId="2" borderId="10" xfId="0" applyFont="1" applyFill="1" applyBorder="1"/>
    <xf numFmtId="1" fontId="60" fillId="2" borderId="10" xfId="0" applyNumberFormat="1" applyFont="1" applyFill="1" applyBorder="1"/>
    <xf numFmtId="3" fontId="60" fillId="2" borderId="10" xfId="0" applyNumberFormat="1" applyFont="1" applyFill="1" applyBorder="1"/>
    <xf numFmtId="0" fontId="18" fillId="0" borderId="10" xfId="0" applyFont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50" fillId="0" borderId="25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3" fontId="50" fillId="0" borderId="38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3" fontId="50" fillId="0" borderId="33" xfId="0" applyNumberFormat="1" applyFont="1" applyBorder="1" applyAlignment="1">
      <alignment horizontal="center" vertical="center" wrapText="1"/>
    </xf>
    <xf numFmtId="3" fontId="50" fillId="0" borderId="3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3" fontId="3" fillId="0" borderId="0" xfId="0" applyNumberFormat="1" applyFont="1" applyAlignment="1">
      <alignment horizontal="right" vertical="top"/>
    </xf>
    <xf numFmtId="0" fontId="50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3" fillId="0" borderId="9" xfId="0" applyFont="1" applyBorder="1" applyAlignment="1">
      <alignment horizontal="center" vertical="justify" wrapText="1"/>
    </xf>
    <xf numFmtId="0" fontId="13" fillId="0" borderId="10" xfId="0" applyFont="1" applyBorder="1" applyAlignment="1">
      <alignment horizontal="center" vertical="justify" wrapText="1"/>
    </xf>
    <xf numFmtId="0" fontId="13" fillId="0" borderId="1" xfId="0" applyFont="1" applyBorder="1" applyAlignment="1">
      <alignment horizontal="center" wrapText="1"/>
    </xf>
    <xf numFmtId="0" fontId="21" fillId="0" borderId="0" xfId="0" applyFont="1" applyBorder="1" applyAlignment="1">
      <alignment horizontal="right" vertical="justify"/>
    </xf>
    <xf numFmtId="0" fontId="21" fillId="0" borderId="7" xfId="0" applyFont="1" applyBorder="1" applyAlignment="1">
      <alignment horizontal="right" vertical="justify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>
      <alignment horizontal="left" vertical="center"/>
    </xf>
    <xf numFmtId="0" fontId="13" fillId="3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1" applyNumberFormat="1" applyFont="1" applyFill="1" applyAlignment="1" applyProtection="1">
      <alignment horizontal="center" vertical="top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49" fontId="30" fillId="0" borderId="0" xfId="0" applyNumberFormat="1" applyFont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164" fontId="39" fillId="0" borderId="1" xfId="0" applyNumberFormat="1" applyFont="1" applyFill="1" applyBorder="1" applyAlignment="1">
      <alignment horizontal="center" vertical="center" wrapText="1"/>
    </xf>
    <xf numFmtId="164" fontId="38" fillId="0" borderId="1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right" wrapText="1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164" fontId="18" fillId="0" borderId="14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164" fontId="18" fillId="0" borderId="29" xfId="0" applyNumberFormat="1" applyFont="1" applyFill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29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18" fillId="2" borderId="0" xfId="0" applyFont="1" applyFill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8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45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/>
    </xf>
    <xf numFmtId="0" fontId="5" fillId="2" borderId="11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5" fillId="2" borderId="2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33" fillId="2" borderId="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5" fillId="2" borderId="37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26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5" fillId="2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" fillId="0" borderId="3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right"/>
    </xf>
    <xf numFmtId="0" fontId="4" fillId="0" borderId="2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24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left"/>
    </xf>
    <xf numFmtId="0" fontId="29" fillId="0" borderId="0" xfId="0" applyFont="1" applyAlignment="1"/>
    <xf numFmtId="0" fontId="7" fillId="0" borderId="20" xfId="0" applyFont="1" applyBorder="1" applyAlignment="1">
      <alignment horizontal="left" vertical="center" wrapText="1"/>
    </xf>
    <xf numFmtId="3" fontId="7" fillId="2" borderId="10" xfId="0" applyNumberFormat="1" applyFont="1" applyFill="1" applyBorder="1" applyAlignment="1"/>
    <xf numFmtId="49" fontId="4" fillId="0" borderId="5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64" fontId="4" fillId="0" borderId="53" xfId="0" applyNumberFormat="1" applyFont="1" applyFill="1" applyBorder="1" applyAlignment="1">
      <alignment horizontal="center" vertical="top" wrapText="1"/>
    </xf>
    <xf numFmtId="49" fontId="4" fillId="0" borderId="47" xfId="0" applyNumberFormat="1" applyFont="1" applyFill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_tmp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64;&#1072;&#1088;&#1080;&#1087;\Desktop\&#1055;&#1088;&#1086;&#1077;&#1082;&#1090;%20&#1073;&#1102;&#1076;&#1078;&#1077;&#1090;&#1072;%20&#1085;&#1072;%202021&#1075;\&#1055;&#1088;&#1086;&#1077;&#1082;&#1090;%20&#1073;&#1102;&#1076;&#1078;&#1077;&#1090;&#1072;%202021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2"/>
      <sheetName val="Свод бюджета района"/>
      <sheetName val="Экран контр"/>
      <sheetName val="Аппарат свод"/>
      <sheetName val="МКУ Хозслужба"/>
      <sheetName val="Доходы №3"/>
      <sheetName val="Оценка №4"/>
      <sheetName val="межбюд тран.№5"/>
      <sheetName val="РазПодр №6"/>
      <sheetName val="ВСРБМР 7"/>
      <sheetName val="расшифр 1 к №7"/>
      <sheetName val="Налоги посел 8"/>
      <sheetName val="Расч дот РФФПП"/>
      <sheetName val="Расчет дотации"/>
      <sheetName val="Полож дотац"/>
      <sheetName val="Дотация пос 10"/>
      <sheetName val="Субв пос на перед полн №11"/>
      <sheetName val="Субсид посел №12"/>
      <sheetName val="Субс посел на город среду 13"/>
      <sheetName val="ВУС 14"/>
      <sheetName val="Муниц прогр №17"/>
      <sheetName val="смета резер 18"/>
      <sheetName val="Смета дох и расх по дор фон №19"/>
      <sheetName val="Автоакц расш №2 к прил 7"/>
      <sheetName val="Публ. объяз 20"/>
      <sheetName val="Бюдж расх посел"/>
      <sheetName val="коэфф зарплаты"/>
      <sheetName val="КУМИ 0113"/>
      <sheetName val="МБУ ЦБ"/>
      <sheetName val="МБУ ЦБ прил  №21"/>
      <sheetName val="МБУ ЖКХ"/>
      <sheetName val="МБУ ЖКХ прил №23"/>
      <sheetName val="МБУ ЖКХ контр обн"/>
      <sheetName val="Расц"/>
      <sheetName val="Свод образ"/>
      <sheetName val="ясли сады"/>
      <sheetName val="псих"/>
      <sheetName val="прилож №15 гостан "/>
      <sheetName val="Гр кратк пребыв"/>
      <sheetName val="Внешколь учр МБУ"/>
      <sheetName val="ДЮСШ и РЦДОД и Ю МБУ"/>
      <sheetName val="МБУ внеш учр прил  №22"/>
      <sheetName val="Свод культ"/>
      <sheetName val="МКУ ФОК"/>
      <sheetName val="редакция МКУ "/>
      <sheetName val="Сводсоцпол"/>
      <sheetName val="Долги №24"/>
      <sheetName val="Аппарат свод (контр)  "/>
      <sheetName val="ФУ АМР (контр)"/>
      <sheetName val="УСХ контр"/>
      <sheetName val="МКУ Хозслужба конт"/>
      <sheetName val="Свод образ (контр)"/>
      <sheetName val="СШ (контр)"/>
      <sheetName val="СШ (контр) (2)"/>
      <sheetName val="СШ (контр) по программе)"/>
      <sheetName val="ООШ НШ контр по программе"/>
      <sheetName val="ООШ НШ (контр)  "/>
      <sheetName val="ясли сады (контр)"/>
      <sheetName val="ясли сады (контр) по программе"/>
      <sheetName val="Школы через РА (контр)"/>
      <sheetName val="ясли сады (контр) через РА"/>
      <sheetName val="Свод культ контр"/>
      <sheetName val="МКУ ФОК конт"/>
      <sheetName val="Редакция  (контр)"/>
      <sheetName val="Свод культ расш ст 228"/>
      <sheetName val="Школы расш ст 226 228"/>
      <sheetName val="ясли сады расш ст 226 228"/>
      <sheetName val="Апп Св конт"/>
      <sheetName val="УФ и Э конт"/>
      <sheetName val="УСХ КОНТ"/>
      <sheetName val="Хоз служ конт"/>
      <sheetName val="Свод образ (контр) (2)"/>
      <sheetName val="СШ конт"/>
      <sheetName val="СШ (контр) по программе) (2)"/>
      <sheetName val="ООШ НШ (контр)   (2)"/>
      <sheetName val="ясли сады (контр) (2)"/>
      <sheetName val="ясли сады (контр) по програ (2"/>
      <sheetName val="Свод культ контр (2)"/>
      <sheetName val="МКУ ФОК конт (2)"/>
      <sheetName val="Редакция  (контр) (2)"/>
      <sheetName val="МБУ внеш учр прил  №22 (2)"/>
      <sheetName val="МБУ ЖКХ прил №23 контр"/>
      <sheetName val="Автоакц расш №2 к прил 7 (2)"/>
      <sheetName val="Алак"/>
      <sheetName val="Анди"/>
      <sheetName val="Ансалта"/>
      <sheetName val="Ашали"/>
      <sheetName val="Ботлих"/>
      <sheetName val="Гагатли"/>
      <sheetName val="Годобери"/>
      <sheetName val="Зило"/>
      <sheetName val="Инхело"/>
      <sheetName val="Кванхидатли"/>
      <sheetName val="Кижани"/>
      <sheetName val="Миарсо"/>
      <sheetName val="Муни"/>
      <sheetName val="Рахата"/>
      <sheetName val="Риквани"/>
      <sheetName val="Тандо"/>
      <sheetName val="Тлох"/>
      <sheetName val="Хелетури"/>
      <sheetName val="Чанко"/>
      <sheetName val="Шодрода"/>
      <sheetName val="Итого поселений"/>
      <sheetName val="Прил №16  Пит уча 1 4кл "/>
      <sheetName val="прил №25 классное руководство"/>
      <sheetName val="прил №16  пит уч на дом обуч"/>
      <sheetName val="учительство  "/>
      <sheetName val="Школы"/>
      <sheetName val="Свод педнагрузка"/>
      <sheetName val="Алак СОШ"/>
      <sheetName val="Анди СОШ 1"/>
      <sheetName val="Анди СОШ 2"/>
      <sheetName val="Ансалта СОШ"/>
      <sheetName val="Ашали ООШ"/>
      <sheetName val="БСШ №1"/>
      <sheetName val="БСШ №2"/>
      <sheetName val="БСШ №3"/>
      <sheetName val="Гагатли СОШ"/>
      <sheetName val="Годобери СОШ"/>
      <sheetName val="Зило СОШ"/>
      <sheetName val="Кванхидатли ООШ"/>
      <sheetName val="Миарсо СОШ"/>
      <sheetName val="Муни СОШ"/>
      <sheetName val="Ортоколо СОШ"/>
      <sheetName val="Рахата СОШ"/>
      <sheetName val="Риквани СОШ"/>
      <sheetName val="Тандо СОШ"/>
      <sheetName val="Тасута ООШ"/>
      <sheetName val="Тлох СОШ"/>
      <sheetName val="Хелетури СОШ"/>
      <sheetName val="Чанко СОШ"/>
      <sheetName val="Шодрода СОШ"/>
      <sheetName val="Инхело ООШ"/>
      <sheetName val="Кижани ООШ"/>
      <sheetName val="Беледи НОШ"/>
      <sheetName val="В-Алак НОШ"/>
      <sheetName val="Гунха НОШ"/>
      <sheetName val="Зибирхали НОШ"/>
      <sheetName val="Н-Алак НОШ"/>
      <sheetName val="Шиворта НОШ"/>
      <sheetName val="Свод штат"/>
      <sheetName val="Свод школ"/>
      <sheetName val="Алак СОШ (2)"/>
      <sheetName val="Анди СОШ №1"/>
      <sheetName val="Анди СОШ №2"/>
      <sheetName val="Ансалта СОШ (2)"/>
      <sheetName val="Ашали ООШ (2)"/>
      <sheetName val="БСШ №1 (2)"/>
      <sheetName val="БСШ №2 (2)"/>
      <sheetName val="БСШ №3 (2)"/>
      <sheetName val="Гагатли СОШ (2)"/>
      <sheetName val="Годобери СОШ (2)"/>
      <sheetName val="Зило СОШ (2)"/>
      <sheetName val="Кванхидатли ООШ (2)"/>
      <sheetName val="Миарсо СОШ "/>
      <sheetName val="Муни СОШ (2)"/>
      <sheetName val="Ортоколо СОШ (2)"/>
      <sheetName val="Рахата СОШ (2)"/>
      <sheetName val="Риквани СОШ (2)"/>
      <sheetName val="Тандо СОШ (2)"/>
      <sheetName val="Тасута ООШ (2)"/>
      <sheetName val="Тлох СОШ (2)"/>
      <sheetName val="Хелетури СОШ (2)"/>
      <sheetName val="Чанко СОШ (2)"/>
      <sheetName val="Шодрода СОШ (2)"/>
      <sheetName val="Инхело ООШ (2)"/>
      <sheetName val="Кижани ООШ (2)"/>
      <sheetName val="Беледи НОШ (2)"/>
      <sheetName val="В-Алак НОШ (2)"/>
      <sheetName val="Гунха НОШ (2)"/>
      <sheetName val="Зибирхали НОШ (2)"/>
      <sheetName val="Н-Алак НОШ (2)"/>
      <sheetName val="Шиворта НОШ (2)"/>
      <sheetName val="Свод по разделам для МФ"/>
      <sheetName val="Апп расш 1"/>
      <sheetName val="Школы №3"/>
      <sheetName val="ясли сады расш №2"/>
      <sheetName val="Спортзалы №4"/>
      <sheetName val="дотац посел срав"/>
      <sheetName val="Свод СА"/>
      <sheetName val="расш 340 статьи"/>
      <sheetName val="аппарат СА "/>
      <sheetName val="МФЗ"/>
      <sheetName val="РБАПР6"/>
      <sheetName val="СОШ МКУ"/>
      <sheetName val="Лист1"/>
      <sheetName val="ООШ"/>
      <sheetName val="НШ"/>
      <sheetName val="расч на обсл бухг"/>
      <sheetName val="Автодороги"/>
      <sheetName val="средняя педперсонала"/>
      <sheetName val="Лист2"/>
      <sheetName val="Публ. объяз 9 (2)"/>
      <sheetName val="0408"/>
      <sheetName val="0502"/>
      <sheetName val="отдел субсид"/>
      <sheetName val="Благоустр 0503"/>
      <sheetName val="Благоустр посел   "/>
      <sheetName val="Переч МП23"/>
      <sheetName val="МКУ Ц бухг"/>
      <sheetName val="Автоакцизы"/>
      <sheetName val="Лист3"/>
      <sheetName val="Лист4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>
        <row r="66">
          <cell r="D66">
            <v>1117648345.4340966</v>
          </cell>
        </row>
      </sheetData>
      <sheetData sheetId="9">
        <row r="10">
          <cell r="G10">
            <v>1823943.9679999999</v>
          </cell>
        </row>
        <row r="14">
          <cell r="G14">
            <v>2275717.1519999998</v>
          </cell>
          <cell r="H14">
            <v>2275717.1519999998</v>
          </cell>
          <cell r="I14">
            <v>2275717.1519999998</v>
          </cell>
        </row>
        <row r="18">
          <cell r="G18">
            <v>13581025.515000001</v>
          </cell>
          <cell r="H18">
            <v>13581025.515000001</v>
          </cell>
          <cell r="I18">
            <v>13581025.515000001</v>
          </cell>
        </row>
        <row r="23">
          <cell r="G23">
            <v>1500</v>
          </cell>
          <cell r="H23">
            <v>18300</v>
          </cell>
          <cell r="I23">
            <v>620</v>
          </cell>
        </row>
        <row r="25">
          <cell r="G25">
            <v>7579350.2879999997</v>
          </cell>
          <cell r="H25">
            <v>7574350.2879999997</v>
          </cell>
          <cell r="I25">
            <v>7574350.2879999997</v>
          </cell>
        </row>
        <row r="35">
          <cell r="G35">
            <v>2500000</v>
          </cell>
          <cell r="H35">
            <v>2500000</v>
          </cell>
          <cell r="I35">
            <v>2500000</v>
          </cell>
        </row>
        <row r="38">
          <cell r="G38">
            <v>16041141.241439998</v>
          </cell>
          <cell r="H38">
            <v>15096741.241439998</v>
          </cell>
          <cell r="I38">
            <v>15096741.241439998</v>
          </cell>
        </row>
        <row r="67">
          <cell r="G67">
            <v>290082.99599999998</v>
          </cell>
          <cell r="H67">
            <v>290082.99599999998</v>
          </cell>
          <cell r="I67">
            <v>290082.99599999998</v>
          </cell>
        </row>
        <row r="70">
          <cell r="G70">
            <v>4009230.8480000002</v>
          </cell>
          <cell r="H70">
            <v>3539230.8480000002</v>
          </cell>
          <cell r="I70">
            <v>3539230.8480000002</v>
          </cell>
        </row>
        <row r="80">
          <cell r="G80">
            <v>0</v>
          </cell>
          <cell r="H80">
            <v>0</v>
          </cell>
          <cell r="I80">
            <v>0</v>
          </cell>
        </row>
        <row r="82">
          <cell r="G82">
            <v>3869046.48</v>
          </cell>
          <cell r="H82">
            <v>3869046.48</v>
          </cell>
          <cell r="I82">
            <v>3869046.48</v>
          </cell>
        </row>
        <row r="88">
          <cell r="G88">
            <v>25256700</v>
          </cell>
          <cell r="H88">
            <v>42706700</v>
          </cell>
          <cell r="I88">
            <v>7806700</v>
          </cell>
        </row>
        <row r="94">
          <cell r="G94">
            <v>883592</v>
          </cell>
        </row>
        <row r="95">
          <cell r="G95">
            <v>15922894.060000001</v>
          </cell>
        </row>
        <row r="96">
          <cell r="G96">
            <v>5382108</v>
          </cell>
          <cell r="H96">
            <v>5382108</v>
          </cell>
          <cell r="I96">
            <v>5382108</v>
          </cell>
        </row>
        <row r="97">
          <cell r="H97">
            <v>0</v>
          </cell>
        </row>
        <row r="99">
          <cell r="G99">
            <v>14208567</v>
          </cell>
        </row>
        <row r="100">
          <cell r="G100">
            <v>0</v>
          </cell>
        </row>
        <row r="103">
          <cell r="G103">
            <v>192337883.55886301</v>
          </cell>
          <cell r="H103">
            <v>191375883.55886301</v>
          </cell>
          <cell r="I103">
            <v>191375883.55886301</v>
          </cell>
        </row>
        <row r="113">
          <cell r="G113">
            <v>570757766.45691347</v>
          </cell>
          <cell r="H113">
            <v>430996161.58607954</v>
          </cell>
          <cell r="I113">
            <v>453339841.58607954</v>
          </cell>
        </row>
        <row r="126">
          <cell r="G126">
            <v>62460583</v>
          </cell>
        </row>
        <row r="135">
          <cell r="G135">
            <v>40000</v>
          </cell>
          <cell r="H135">
            <v>40000</v>
          </cell>
          <cell r="I135">
            <v>40000</v>
          </cell>
        </row>
        <row r="138">
          <cell r="G138">
            <v>8763974.3912799992</v>
          </cell>
          <cell r="H138">
            <v>8763974.3912799992</v>
          </cell>
          <cell r="I138">
            <v>8763974.3912799992</v>
          </cell>
        </row>
        <row r="149">
          <cell r="G149">
            <v>23924405.468600001</v>
          </cell>
          <cell r="H149">
            <v>23924405.468600001</v>
          </cell>
          <cell r="I149">
            <v>23924405.468600001</v>
          </cell>
        </row>
        <row r="160">
          <cell r="G160">
            <v>2297796</v>
          </cell>
          <cell r="H160">
            <v>2297796</v>
          </cell>
          <cell r="I160">
            <v>2297796</v>
          </cell>
        </row>
        <row r="163">
          <cell r="G163">
            <v>36000</v>
          </cell>
          <cell r="H163">
            <v>36000</v>
          </cell>
          <cell r="I163">
            <v>36000</v>
          </cell>
        </row>
        <row r="167">
          <cell r="G167">
            <v>6483923</v>
          </cell>
          <cell r="H167">
            <v>4940558</v>
          </cell>
          <cell r="I167">
            <v>4940558</v>
          </cell>
        </row>
        <row r="173">
          <cell r="G173">
            <v>738000</v>
          </cell>
          <cell r="H173">
            <v>738000</v>
          </cell>
          <cell r="I173">
            <v>738000</v>
          </cell>
        </row>
        <row r="178">
          <cell r="G178">
            <v>1500000</v>
          </cell>
          <cell r="H178">
            <v>1500000</v>
          </cell>
          <cell r="I178">
            <v>1500000</v>
          </cell>
        </row>
        <row r="180">
          <cell r="G180">
            <v>5965344.0759999994</v>
          </cell>
          <cell r="H180">
            <v>5965344.0759999994</v>
          </cell>
          <cell r="I180">
            <v>5965344.0759999994</v>
          </cell>
        </row>
        <row r="185">
          <cell r="G185">
            <v>1254941.68</v>
          </cell>
          <cell r="H185">
            <v>1254941.68</v>
          </cell>
          <cell r="I185">
            <v>1254941.68</v>
          </cell>
        </row>
        <row r="191">
          <cell r="G191">
            <v>2407871.8319999999</v>
          </cell>
          <cell r="H191">
            <v>2407871.8319999999</v>
          </cell>
          <cell r="I191">
            <v>2407871.8319999999</v>
          </cell>
        </row>
        <row r="196">
          <cell r="G196">
            <v>3708756.4219999998</v>
          </cell>
          <cell r="H196">
            <v>3708756.4219999998</v>
          </cell>
          <cell r="I196">
            <v>3708756.4219999998</v>
          </cell>
        </row>
        <row r="200">
          <cell r="G200">
            <v>15300</v>
          </cell>
          <cell r="H200">
            <v>11500</v>
          </cell>
          <cell r="I200">
            <v>7700</v>
          </cell>
        </row>
        <row r="202">
          <cell r="G202">
            <v>100499000.00000001</v>
          </cell>
          <cell r="H202">
            <v>65898000</v>
          </cell>
          <cell r="I202">
            <v>62603000</v>
          </cell>
        </row>
        <row r="205">
          <cell r="G205">
            <v>20433000</v>
          </cell>
          <cell r="H205">
            <v>19740570</v>
          </cell>
          <cell r="I205">
            <v>19857570</v>
          </cell>
        </row>
        <row r="211">
          <cell r="G211">
            <v>1117648345.4340966</v>
          </cell>
        </row>
      </sheetData>
      <sheetData sheetId="10"/>
      <sheetData sheetId="11">
        <row r="34">
          <cell r="AG34">
            <v>398.90000000000009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7">
          <cell r="H27">
            <v>80000</v>
          </cell>
        </row>
        <row r="28">
          <cell r="H28">
            <v>80000</v>
          </cell>
        </row>
        <row r="33">
          <cell r="H33">
            <v>80000</v>
          </cell>
        </row>
        <row r="34">
          <cell r="H34">
            <v>80000</v>
          </cell>
        </row>
        <row r="35">
          <cell r="H35">
            <v>80000</v>
          </cell>
        </row>
        <row r="36">
          <cell r="H36">
            <v>80000</v>
          </cell>
        </row>
        <row r="37">
          <cell r="H37">
            <v>80000</v>
          </cell>
        </row>
        <row r="38">
          <cell r="H38">
            <v>80000</v>
          </cell>
        </row>
        <row r="39">
          <cell r="H39">
            <v>80000</v>
          </cell>
        </row>
        <row r="40">
          <cell r="H40">
            <v>80000</v>
          </cell>
        </row>
        <row r="41">
          <cell r="H41">
            <v>80000</v>
          </cell>
        </row>
        <row r="43">
          <cell r="H43">
            <v>80000</v>
          </cell>
        </row>
        <row r="45">
          <cell r="H45">
            <v>80000</v>
          </cell>
        </row>
        <row r="46">
          <cell r="H46">
            <v>80000</v>
          </cell>
        </row>
        <row r="47">
          <cell r="H47">
            <v>80000</v>
          </cell>
        </row>
        <row r="48">
          <cell r="H48">
            <v>80000</v>
          </cell>
        </row>
        <row r="49">
          <cell r="H49">
            <v>80000</v>
          </cell>
        </row>
        <row r="50">
          <cell r="H50">
            <v>80000</v>
          </cell>
        </row>
        <row r="51">
          <cell r="H51">
            <v>80000</v>
          </cell>
        </row>
        <row r="57">
          <cell r="H57">
            <v>25000</v>
          </cell>
        </row>
        <row r="58">
          <cell r="H58">
            <v>20000</v>
          </cell>
        </row>
        <row r="59">
          <cell r="H59">
            <v>13000</v>
          </cell>
        </row>
        <row r="60">
          <cell r="H60">
            <v>15000</v>
          </cell>
        </row>
        <row r="61">
          <cell r="H61">
            <v>12000</v>
          </cell>
        </row>
        <row r="62">
          <cell r="H62">
            <v>25000</v>
          </cell>
        </row>
        <row r="63">
          <cell r="H63">
            <v>13000</v>
          </cell>
        </row>
        <row r="64">
          <cell r="H64">
            <v>20000</v>
          </cell>
        </row>
        <row r="65">
          <cell r="H65">
            <v>25000</v>
          </cell>
        </row>
        <row r="66">
          <cell r="H66">
            <v>25000</v>
          </cell>
        </row>
        <row r="67">
          <cell r="H67">
            <v>20000</v>
          </cell>
        </row>
        <row r="68">
          <cell r="H68">
            <v>15000</v>
          </cell>
        </row>
        <row r="69">
          <cell r="H69">
            <v>25000</v>
          </cell>
        </row>
        <row r="70">
          <cell r="H70">
            <v>13000</v>
          </cell>
        </row>
        <row r="71">
          <cell r="H71">
            <v>13000</v>
          </cell>
        </row>
        <row r="72">
          <cell r="H72">
            <v>13000</v>
          </cell>
        </row>
        <row r="73">
          <cell r="H73">
            <v>20000</v>
          </cell>
        </row>
        <row r="74">
          <cell r="H74">
            <v>20000</v>
          </cell>
        </row>
        <row r="75">
          <cell r="H75">
            <v>15000</v>
          </cell>
        </row>
        <row r="76">
          <cell r="H76">
            <v>13000</v>
          </cell>
        </row>
        <row r="77">
          <cell r="H77">
            <v>20000</v>
          </cell>
        </row>
        <row r="78">
          <cell r="H78">
            <v>13000</v>
          </cell>
        </row>
        <row r="79">
          <cell r="H79">
            <v>20000</v>
          </cell>
        </row>
        <row r="80">
          <cell r="H80">
            <v>13000</v>
          </cell>
        </row>
        <row r="82">
          <cell r="H82">
            <v>13000</v>
          </cell>
        </row>
      </sheetData>
      <sheetData sheetId="21"/>
      <sheetData sheetId="22">
        <row r="20">
          <cell r="G20">
            <v>500000</v>
          </cell>
        </row>
      </sheetData>
      <sheetData sheetId="23"/>
      <sheetData sheetId="24"/>
      <sheetData sheetId="25"/>
      <sheetData sheetId="26"/>
      <sheetData sheetId="27"/>
      <sheetData sheetId="28">
        <row r="6">
          <cell r="B6" t="str">
            <v>На выполнение муниципального задания</v>
          </cell>
        </row>
      </sheetData>
      <sheetData sheetId="29"/>
      <sheetData sheetId="30">
        <row r="11">
          <cell r="AO11">
            <v>14208567</v>
          </cell>
        </row>
        <row r="54">
          <cell r="B54" t="str">
            <v>0505</v>
          </cell>
        </row>
        <row r="55">
          <cell r="B55" t="str">
            <v>На приобретение автомашины УАЗ -400т.р и приобретение трансформаторов</v>
          </cell>
        </row>
      </sheetData>
      <sheetData sheetId="31"/>
      <sheetData sheetId="32">
        <row r="6">
          <cell r="A6" t="str">
            <v>На выполнение муниципального задания</v>
          </cell>
          <cell r="B6">
            <v>20474267</v>
          </cell>
        </row>
        <row r="7">
          <cell r="A7" t="str">
            <v>в том числе:</v>
          </cell>
        </row>
        <row r="8">
          <cell r="A8" t="str">
            <v>0501</v>
          </cell>
          <cell r="B8">
            <v>0</v>
          </cell>
        </row>
        <row r="9">
          <cell r="A9" t="str">
            <v>0502</v>
          </cell>
          <cell r="B9">
            <v>883592</v>
          </cell>
        </row>
        <row r="10">
          <cell r="A10" t="str">
            <v>0503</v>
          </cell>
          <cell r="B10">
            <v>5382108</v>
          </cell>
        </row>
        <row r="11">
          <cell r="A11" t="str">
            <v>Иные субсидии</v>
          </cell>
          <cell r="B11">
            <v>15922894.060000001</v>
          </cell>
        </row>
        <row r="12">
          <cell r="A12" t="str">
            <v>в том числе:</v>
          </cell>
        </row>
        <row r="13">
          <cell r="A13" t="str">
            <v>0501</v>
          </cell>
          <cell r="B13">
            <v>444088.06</v>
          </cell>
        </row>
        <row r="14">
          <cell r="A14" t="str">
            <v>из них:</v>
          </cell>
          <cell r="B14">
            <v>0</v>
          </cell>
        </row>
        <row r="15">
          <cell r="A15" t="str">
            <v>взносы на капитальный ремонт жилдомов (некомерческий фонд), согл Закону РД №57 от 09.07.2013 г.</v>
          </cell>
          <cell r="B15">
            <v>258763</v>
          </cell>
        </row>
        <row r="16">
          <cell r="A16" t="str">
            <v>на составление проекта санитарной зоны</v>
          </cell>
          <cell r="B16">
            <v>0</v>
          </cell>
        </row>
        <row r="17">
          <cell r="A17" t="str">
            <v>на составление проектно-сметной документации</v>
          </cell>
          <cell r="B17">
            <v>185325.06</v>
          </cell>
        </row>
        <row r="18">
          <cell r="A18">
            <v>0</v>
          </cell>
          <cell r="B18">
            <v>0</v>
          </cell>
        </row>
        <row r="19">
          <cell r="A19">
            <v>0</v>
          </cell>
          <cell r="B19">
            <v>0</v>
          </cell>
        </row>
        <row r="20">
          <cell r="A20" t="str">
            <v>0502</v>
          </cell>
        </row>
        <row r="21">
          <cell r="A21" t="str">
            <v>из них:</v>
          </cell>
          <cell r="B21">
            <v>0</v>
          </cell>
        </row>
        <row r="22">
          <cell r="A22" t="str">
            <v>на строительство канализации в местности "Бакьура" с. Ботлих</v>
          </cell>
          <cell r="B22">
            <v>8398686</v>
          </cell>
        </row>
        <row r="23">
          <cell r="A23" t="str">
            <v>на ремонт водопровода в местности "Адинч!о" ул.Лисья нора с.Ботлих</v>
          </cell>
          <cell r="B23">
            <v>278300</v>
          </cell>
        </row>
        <row r="24">
          <cell r="A24" t="str">
            <v>Устройство ливневого и поливного канала по ул.Ботлихская рядом домом 258 "Сибарда" в с.Ботлих</v>
          </cell>
          <cell r="B24">
            <v>210820</v>
          </cell>
        </row>
        <row r="25">
          <cell r="A25" t="str">
            <v>Установка шлюзов на водозаборе в местности "Хандоса" с.Ботлих</v>
          </cell>
          <cell r="B25">
            <v>150000</v>
          </cell>
        </row>
        <row r="26">
          <cell r="A26" t="str">
            <v>Капитальный ремонт ливневой канализации "Эскиев двор" с.Ботлих</v>
          </cell>
          <cell r="B26">
            <v>100000</v>
          </cell>
        </row>
        <row r="27">
          <cell r="A27" t="str">
            <v>Устройство линии канализации в местности "Инциликьихъ от д/дома Андалова с.Ботлих</v>
          </cell>
          <cell r="B27">
            <v>650000</v>
          </cell>
        </row>
        <row r="28">
          <cell r="A28">
            <v>0</v>
          </cell>
          <cell r="B28">
            <v>0</v>
          </cell>
        </row>
        <row r="29">
          <cell r="A29">
            <v>0</v>
          </cell>
          <cell r="B29">
            <v>0</v>
          </cell>
        </row>
        <row r="30">
          <cell r="A30" t="str">
            <v>Кап.ремонт водопровода  по ул.Центральная до здания начальных классов БСШ№1 и до угла лесхоза</v>
          </cell>
          <cell r="B30">
            <v>847000</v>
          </cell>
        </row>
        <row r="31">
          <cell r="A31" t="str">
            <v>Водоотведение  от МКД Асхабовой до Батлур в с.Ботлих</v>
          </cell>
          <cell r="B31">
            <v>392000</v>
          </cell>
        </row>
        <row r="32">
          <cell r="A32" t="str">
            <v>Капитальный ремонт канализации придомовой территории МКД Дорожник с.Ботлих</v>
          </cell>
          <cell r="B32">
            <v>199000</v>
          </cell>
        </row>
        <row r="33">
          <cell r="A33">
            <v>0</v>
          </cell>
          <cell r="B33">
            <v>0</v>
          </cell>
        </row>
        <row r="34">
          <cell r="A34">
            <v>0</v>
          </cell>
          <cell r="B34">
            <v>0</v>
          </cell>
        </row>
        <row r="35">
          <cell r="A35">
            <v>0</v>
          </cell>
          <cell r="B35">
            <v>0</v>
          </cell>
        </row>
        <row r="36">
          <cell r="A36">
            <v>0</v>
          </cell>
          <cell r="B36">
            <v>0</v>
          </cell>
        </row>
        <row r="37">
          <cell r="A37">
            <v>0</v>
          </cell>
          <cell r="B37">
            <v>0</v>
          </cell>
        </row>
        <row r="38">
          <cell r="A38" t="str">
            <v xml:space="preserve">0409 </v>
          </cell>
          <cell r="B38">
            <v>1193000</v>
          </cell>
        </row>
        <row r="39">
          <cell r="A39" t="str">
            <v>Устройство подпорной стены  кладбища в местности "Гъвалибаган" в с.Ботлих</v>
          </cell>
          <cell r="B39">
            <v>500000</v>
          </cell>
        </row>
        <row r="40">
          <cell r="A40">
            <v>0</v>
          </cell>
          <cell r="B40">
            <v>0</v>
          </cell>
        </row>
        <row r="41">
          <cell r="B41">
            <v>0</v>
          </cell>
        </row>
        <row r="42">
          <cell r="A42" t="str">
            <v>Асфальтирование дорог с.Тасута</v>
          </cell>
          <cell r="B42">
            <v>300000</v>
          </cell>
        </row>
        <row r="43">
          <cell r="A43" t="str">
            <v>Асфальтировние переулка  до МКД Умайгаджиева от угла ул. И.Газимагомеда с.Ботлих</v>
          </cell>
          <cell r="B43">
            <v>393000</v>
          </cell>
        </row>
        <row r="44">
          <cell r="A44">
            <v>0</v>
          </cell>
          <cell r="B44">
            <v>0</v>
          </cell>
        </row>
        <row r="45">
          <cell r="A45" t="str">
            <v>0503</v>
          </cell>
          <cell r="B45">
            <v>1530000</v>
          </cell>
        </row>
        <row r="46">
          <cell r="A46" t="str">
            <v>из них;</v>
          </cell>
        </row>
        <row r="47">
          <cell r="A47" t="str">
            <v>на приобретение скамеек</v>
          </cell>
          <cell r="B47">
            <v>30000</v>
          </cell>
        </row>
        <row r="48">
          <cell r="A48" t="str">
            <v>На благоустройство годекана с.Анди</v>
          </cell>
          <cell r="B48">
            <v>500000</v>
          </cell>
        </row>
        <row r="49">
          <cell r="A49" t="str">
            <v>на строительство детской площадки с.Хелетури</v>
          </cell>
          <cell r="B49">
            <v>500000</v>
          </cell>
        </row>
        <row r="50">
          <cell r="A50" t="str">
            <v>на строительство детской площадки с.Чанко</v>
          </cell>
          <cell r="B50">
            <v>500000</v>
          </cell>
        </row>
        <row r="51">
          <cell r="A51">
            <v>0</v>
          </cell>
          <cell r="B51">
            <v>0</v>
          </cell>
        </row>
        <row r="52">
          <cell r="A52">
            <v>0</v>
          </cell>
          <cell r="B52">
            <v>0</v>
          </cell>
        </row>
        <row r="53">
          <cell r="B53">
            <v>1530000</v>
          </cell>
        </row>
        <row r="54">
          <cell r="B54">
            <v>1530000</v>
          </cell>
        </row>
        <row r="55">
          <cell r="A55" t="str">
            <v>ИТОГО:</v>
          </cell>
          <cell r="B55">
            <v>36397161.060000002</v>
          </cell>
        </row>
      </sheetData>
      <sheetData sheetId="33"/>
      <sheetData sheetId="34">
        <row r="20">
          <cell r="AH20">
            <v>5472744.7520000003</v>
          </cell>
          <cell r="AI20">
            <v>362760</v>
          </cell>
          <cell r="AJ20">
            <v>0</v>
          </cell>
          <cell r="AK20">
            <v>0</v>
          </cell>
        </row>
        <row r="21">
          <cell r="AH21">
            <v>121900</v>
          </cell>
          <cell r="AI21">
            <v>273800</v>
          </cell>
          <cell r="AJ21">
            <v>21755</v>
          </cell>
          <cell r="AK21">
            <v>0</v>
          </cell>
        </row>
      </sheetData>
      <sheetData sheetId="35">
        <row r="5">
          <cell r="B5" t="str">
            <v>МКДОУ "Ромашка" с Алак</v>
          </cell>
          <cell r="AD5">
            <v>5560050.4295628797</v>
          </cell>
          <cell r="AE5">
            <v>1367115.8903825143</v>
          </cell>
          <cell r="AF5">
            <v>38662.915000000001</v>
          </cell>
          <cell r="AG5">
            <v>0</v>
          </cell>
          <cell r="DO5">
            <v>10000</v>
          </cell>
        </row>
        <row r="6">
          <cell r="B6" t="str">
            <v xml:space="preserve">МКДОУ "Светлячок" с Анди  </v>
          </cell>
          <cell r="AD6">
            <v>13767903.193896126</v>
          </cell>
          <cell r="AE6">
            <v>2782971.8221857958</v>
          </cell>
          <cell r="AF6">
            <v>258635.65400000001</v>
          </cell>
          <cell r="AG6">
            <v>0</v>
          </cell>
          <cell r="DO6">
            <v>10000</v>
          </cell>
        </row>
        <row r="7">
          <cell r="B7" t="str">
            <v>МКДОУ "Аист" с  Ансалта</v>
          </cell>
          <cell r="AD7">
            <v>14546811.34173568</v>
          </cell>
          <cell r="AE7">
            <v>3588642.469617486</v>
          </cell>
          <cell r="AF7">
            <v>916367.75</v>
          </cell>
          <cell r="AG7">
            <v>0</v>
          </cell>
          <cell r="DO7">
            <v>10000</v>
          </cell>
        </row>
        <row r="8">
          <cell r="B8" t="str">
            <v xml:space="preserve">МКДОУ "Чебурашка" с Ботлих  </v>
          </cell>
          <cell r="AD8">
            <v>16520211.223189758</v>
          </cell>
          <cell r="AE8">
            <v>4639326.4519890752</v>
          </cell>
          <cell r="AF8">
            <v>56113.797999999995</v>
          </cell>
          <cell r="AG8">
            <v>0</v>
          </cell>
          <cell r="DO8">
            <v>10000</v>
          </cell>
        </row>
        <row r="9">
          <cell r="B9" t="str">
            <v>МКДОУ "Солнышко" с  Ботлих</v>
          </cell>
          <cell r="AD9">
            <v>13820025.5024704</v>
          </cell>
          <cell r="AE9">
            <v>4359156.2974535543</v>
          </cell>
          <cell r="AF9">
            <v>48350.12</v>
          </cell>
          <cell r="AG9">
            <v>0</v>
          </cell>
          <cell r="DO9">
            <v>10000</v>
          </cell>
        </row>
        <row r="10">
          <cell r="B10" t="str">
            <v>МКДОУ "Родничок" с  Ботлих</v>
          </cell>
          <cell r="AD10">
            <v>11566742.30460416</v>
          </cell>
          <cell r="AE10">
            <v>3096803.9516612031</v>
          </cell>
          <cell r="AF10">
            <v>1458435.7140000002</v>
          </cell>
          <cell r="AG10">
            <v>0</v>
          </cell>
          <cell r="DO10">
            <v>10000</v>
          </cell>
        </row>
        <row r="11">
          <cell r="B11" t="str">
            <v xml:space="preserve">МКДОУ "Орленок" с Гагатли </v>
          </cell>
          <cell r="AD11">
            <v>9143065.9931413755</v>
          </cell>
          <cell r="AE11">
            <v>2201460.1907759532</v>
          </cell>
          <cell r="AF11">
            <v>69384.543999999994</v>
          </cell>
          <cell r="AG11">
            <v>0</v>
          </cell>
          <cell r="DO11">
            <v>10000</v>
          </cell>
        </row>
        <row r="12">
          <cell r="B12" t="str">
            <v>МКДОУ "Улыбка" с  Муни</v>
          </cell>
          <cell r="AD12">
            <v>8081321.3918950409</v>
          </cell>
          <cell r="AE12">
            <v>2805243.7267759554</v>
          </cell>
          <cell r="AF12">
            <v>45017.058000000005</v>
          </cell>
          <cell r="AG12">
            <v>0</v>
          </cell>
          <cell r="DO12">
            <v>10000</v>
          </cell>
        </row>
        <row r="13">
          <cell r="B13" t="str">
            <v xml:space="preserve">МКДОУ "Ласточка" с Рахата  </v>
          </cell>
          <cell r="AD13">
            <v>16035265.133539198</v>
          </cell>
          <cell r="AE13">
            <v>3861862.2090491839</v>
          </cell>
          <cell r="AF13">
            <v>140861.73800000001</v>
          </cell>
          <cell r="AG13">
            <v>0</v>
          </cell>
          <cell r="DO13">
            <v>10000</v>
          </cell>
        </row>
        <row r="14">
          <cell r="B14" t="str">
            <v>МКДОУ "Звездочка" с  Тандо</v>
          </cell>
          <cell r="AD14">
            <v>4603698.5668710405</v>
          </cell>
          <cell r="AE14">
            <v>1031446.5204043714</v>
          </cell>
          <cell r="AF14">
            <v>90858.442999999999</v>
          </cell>
          <cell r="AG14">
            <v>0</v>
          </cell>
          <cell r="DO14">
            <v>10000</v>
          </cell>
        </row>
        <row r="15">
          <cell r="B15" t="str">
            <v xml:space="preserve">МКДОУ "Радуга" с Тлох </v>
          </cell>
          <cell r="AD15">
            <v>7928104.4984806404</v>
          </cell>
          <cell r="AE15">
            <v>2094330.8042841535</v>
          </cell>
          <cell r="AF15">
            <v>46686.816999999995</v>
          </cell>
          <cell r="AG15">
            <v>0</v>
          </cell>
          <cell r="DO15">
            <v>10000</v>
          </cell>
        </row>
        <row r="16">
          <cell r="B16" t="str">
            <v xml:space="preserve">МКДОУ "Сказка" с Ашали  </v>
          </cell>
          <cell r="AD16">
            <v>3944871.5003860481</v>
          </cell>
          <cell r="AE16">
            <v>628043.34594535548</v>
          </cell>
          <cell r="AF16">
            <v>87183.293999999994</v>
          </cell>
          <cell r="AG16">
            <v>0</v>
          </cell>
          <cell r="DO16">
            <v>10000</v>
          </cell>
        </row>
        <row r="17">
          <cell r="B17" t="str">
            <v>МКДОУ "Журавлик" с  Шодрода</v>
          </cell>
          <cell r="AD17">
            <v>3164334.4940160001</v>
          </cell>
          <cell r="AE17">
            <v>1262882.0959344259</v>
          </cell>
          <cell r="AF17">
            <v>59632.520000000004</v>
          </cell>
          <cell r="AG17">
            <v>0</v>
          </cell>
          <cell r="DO17">
            <v>10000</v>
          </cell>
        </row>
        <row r="18">
          <cell r="B18" t="str">
            <v>МКДОУ "Теремок" с  Годобери</v>
          </cell>
          <cell r="AD18">
            <v>7620563.3734456962</v>
          </cell>
          <cell r="AE18">
            <v>1823903.9858142082</v>
          </cell>
          <cell r="AF18">
            <v>96671.84600000002</v>
          </cell>
          <cell r="AG18">
            <v>0</v>
          </cell>
          <cell r="DO18">
            <v>10000</v>
          </cell>
        </row>
        <row r="19">
          <cell r="B19" t="str">
            <v xml:space="preserve">МКДОУ "Орленок" с  Зило </v>
          </cell>
          <cell r="AD19">
            <v>3743654.889323392</v>
          </cell>
          <cell r="AE19">
            <v>665793.34594535455</v>
          </cell>
          <cell r="AF19">
            <v>37110.619999999995</v>
          </cell>
          <cell r="AG19">
            <v>0</v>
          </cell>
          <cell r="DO19">
            <v>10000</v>
          </cell>
        </row>
        <row r="20">
          <cell r="B20" t="str">
            <v>МКДОУ "Золотой ключик" в/городок</v>
          </cell>
          <cell r="AD20">
            <v>7353083.7413055999</v>
          </cell>
          <cell r="AE20">
            <v>2141294.4717814196</v>
          </cell>
          <cell r="AF20">
            <v>2175925.5700000003</v>
          </cell>
          <cell r="AG20">
            <v>0</v>
          </cell>
          <cell r="DO20">
            <v>10000</v>
          </cell>
        </row>
        <row r="21">
          <cell r="BM21">
            <v>0</v>
          </cell>
        </row>
      </sheetData>
      <sheetData sheetId="36"/>
      <sheetData sheetId="37"/>
      <sheetData sheetId="38"/>
      <sheetData sheetId="39"/>
      <sheetData sheetId="40">
        <row r="13">
          <cell r="BR13">
            <v>3200</v>
          </cell>
          <cell r="CE13">
            <v>320000</v>
          </cell>
        </row>
        <row r="14">
          <cell r="AD14">
            <v>0</v>
          </cell>
          <cell r="AE14">
            <v>5600</v>
          </cell>
          <cell r="AF14">
            <v>0</v>
          </cell>
          <cell r="AG14">
            <v>560000</v>
          </cell>
        </row>
        <row r="15">
          <cell r="AG15">
            <v>900000</v>
          </cell>
          <cell r="BR15">
            <v>9000</v>
          </cell>
        </row>
        <row r="16">
          <cell r="AG16">
            <v>3000000</v>
          </cell>
          <cell r="BR16">
            <v>30000</v>
          </cell>
        </row>
        <row r="18">
          <cell r="BR18">
            <v>7000</v>
          </cell>
          <cell r="CE18">
            <v>700000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5">
          <cell r="BH5">
            <v>816641.28</v>
          </cell>
          <cell r="BO5">
            <v>23745610.910265304</v>
          </cell>
        </row>
        <row r="6">
          <cell r="BH6">
            <v>617853.60000000009</v>
          </cell>
          <cell r="BO6">
            <v>25759356.42232262</v>
          </cell>
        </row>
        <row r="7">
          <cell r="BH7">
            <v>744954.91200000001</v>
          </cell>
          <cell r="BO7">
            <v>22381674.219660446</v>
          </cell>
        </row>
        <row r="8">
          <cell r="BH8">
            <v>739889.28</v>
          </cell>
          <cell r="BO8">
            <v>26309147.911174588</v>
          </cell>
        </row>
        <row r="9">
          <cell r="BH9">
            <v>441324</v>
          </cell>
          <cell r="BO9">
            <v>9491747.7514581531</v>
          </cell>
        </row>
        <row r="10">
          <cell r="BH10">
            <v>739889.28</v>
          </cell>
          <cell r="BO10">
            <v>31909854.595204834</v>
          </cell>
        </row>
        <row r="11">
          <cell r="BH11">
            <v>307008</v>
          </cell>
          <cell r="BO11">
            <v>29733750.899208657</v>
          </cell>
        </row>
        <row r="12">
          <cell r="BH12">
            <v>663137.28000000003</v>
          </cell>
          <cell r="BO12">
            <v>11524838.691534394</v>
          </cell>
        </row>
        <row r="13">
          <cell r="BH13">
            <v>264794.40000000002</v>
          </cell>
          <cell r="BO13">
            <v>22411263.046788976</v>
          </cell>
        </row>
        <row r="14">
          <cell r="BH14">
            <v>706118.39999999991</v>
          </cell>
          <cell r="BO14">
            <v>31065415.132670999</v>
          </cell>
        </row>
        <row r="15">
          <cell r="BH15">
            <v>529588.80000000005</v>
          </cell>
          <cell r="BO15">
            <v>14537196.779977052</v>
          </cell>
        </row>
        <row r="16">
          <cell r="BH16">
            <v>230256</v>
          </cell>
          <cell r="BO16">
            <v>8299370.6148701999</v>
          </cell>
        </row>
        <row r="17">
          <cell r="BH17">
            <v>537264</v>
          </cell>
          <cell r="BO17">
            <v>17598665.840396449</v>
          </cell>
        </row>
        <row r="18">
          <cell r="BH18">
            <v>614016</v>
          </cell>
          <cell r="BO18">
            <v>22575908.220143218</v>
          </cell>
        </row>
        <row r="19">
          <cell r="BH19">
            <v>736819.19999999995</v>
          </cell>
          <cell r="BO19">
            <v>11409850.069126939</v>
          </cell>
        </row>
        <row r="20">
          <cell r="BH20">
            <v>614016</v>
          </cell>
          <cell r="BO20">
            <v>22763323.477975473</v>
          </cell>
        </row>
        <row r="21">
          <cell r="BH21">
            <v>441324</v>
          </cell>
          <cell r="BO21">
            <v>9223286.2281572148</v>
          </cell>
        </row>
        <row r="22">
          <cell r="BH22">
            <v>76752</v>
          </cell>
          <cell r="BO22">
            <v>12167582.449916363</v>
          </cell>
        </row>
        <row r="23">
          <cell r="BH23">
            <v>264794.40000000002</v>
          </cell>
          <cell r="BO23">
            <v>8173106.0586673962</v>
          </cell>
        </row>
        <row r="24">
          <cell r="BH24">
            <v>970145.28000000003</v>
          </cell>
          <cell r="BO24">
            <v>28068787.950058348</v>
          </cell>
        </row>
        <row r="25">
          <cell r="BH25">
            <v>441324</v>
          </cell>
          <cell r="BO25">
            <v>12447444.497174848</v>
          </cell>
        </row>
        <row r="26">
          <cell r="BH26">
            <v>176529.59999999998</v>
          </cell>
          <cell r="BO26">
            <v>10683762.175425244</v>
          </cell>
        </row>
        <row r="27">
          <cell r="BH27">
            <v>307008</v>
          </cell>
          <cell r="BO27">
            <v>10170299.381596191</v>
          </cell>
        </row>
        <row r="28">
          <cell r="BH28">
            <v>307008</v>
          </cell>
          <cell r="BO28">
            <v>12353385.876231793</v>
          </cell>
        </row>
        <row r="29">
          <cell r="BH29">
            <v>441324</v>
          </cell>
          <cell r="BO29">
            <v>9170836.6338735968</v>
          </cell>
        </row>
        <row r="30">
          <cell r="BH30">
            <v>0</v>
          </cell>
          <cell r="BO30">
            <v>932482.31562285125</v>
          </cell>
        </row>
        <row r="31">
          <cell r="BH31">
            <v>0</v>
          </cell>
          <cell r="BO31">
            <v>1500000.8004889775</v>
          </cell>
        </row>
        <row r="32">
          <cell r="BH32">
            <v>0</v>
          </cell>
          <cell r="BO32">
            <v>1471940.7389569534</v>
          </cell>
        </row>
        <row r="33">
          <cell r="BH33">
            <v>0</v>
          </cell>
          <cell r="BO33">
            <v>1396388.8389620967</v>
          </cell>
        </row>
        <row r="34">
          <cell r="BH34">
            <v>0</v>
          </cell>
          <cell r="BO34">
            <v>790229.75183851225</v>
          </cell>
        </row>
        <row r="35">
          <cell r="BH35">
            <v>0</v>
          </cell>
          <cell r="BO35">
            <v>851976.68727389094</v>
          </cell>
        </row>
      </sheetData>
      <sheetData sheetId="108">
        <row r="10">
          <cell r="AJ10">
            <v>2629419.1912335977</v>
          </cell>
          <cell r="AK10">
            <v>57650.96</v>
          </cell>
          <cell r="AL10">
            <v>0</v>
          </cell>
          <cell r="BB10">
            <v>38700</v>
          </cell>
          <cell r="CT10">
            <v>1562400</v>
          </cell>
        </row>
        <row r="11">
          <cell r="AJ11">
            <v>2972415.2243048847</v>
          </cell>
          <cell r="AK11">
            <v>187483.30000000002</v>
          </cell>
          <cell r="AL11">
            <v>0</v>
          </cell>
          <cell r="BB11">
            <v>44400</v>
          </cell>
          <cell r="CT11">
            <v>1706922</v>
          </cell>
        </row>
        <row r="12">
          <cell r="AJ12">
            <v>3198382.4795219116</v>
          </cell>
          <cell r="AK12">
            <v>435831.42400000006</v>
          </cell>
          <cell r="AL12">
            <v>0</v>
          </cell>
          <cell r="BB12">
            <v>41550</v>
          </cell>
          <cell r="CT12">
            <v>1796760</v>
          </cell>
        </row>
        <row r="13">
          <cell r="AJ13">
            <v>4557994.8833505623</v>
          </cell>
          <cell r="AK13">
            <v>248085.74200000003</v>
          </cell>
          <cell r="AL13">
            <v>0</v>
          </cell>
          <cell r="BB13">
            <v>61800</v>
          </cell>
          <cell r="CT13">
            <v>1953000</v>
          </cell>
        </row>
        <row r="14">
          <cell r="AJ14">
            <v>654245.63026973046</v>
          </cell>
          <cell r="AK14">
            <v>66472.684000000008</v>
          </cell>
          <cell r="AL14">
            <v>0</v>
          </cell>
          <cell r="BB14">
            <v>7500</v>
          </cell>
          <cell r="CT14">
            <v>808542</v>
          </cell>
        </row>
        <row r="15">
          <cell r="AJ15">
            <v>4908485.1510578878</v>
          </cell>
          <cell r="AK15">
            <v>189378.397</v>
          </cell>
          <cell r="AL15">
            <v>0</v>
          </cell>
          <cell r="BB15">
            <v>84300</v>
          </cell>
          <cell r="CT15">
            <v>2566242</v>
          </cell>
        </row>
        <row r="16">
          <cell r="AJ16">
            <v>5223482.4197733961</v>
          </cell>
          <cell r="AK16">
            <v>521261.49400000006</v>
          </cell>
          <cell r="AL16">
            <v>0</v>
          </cell>
          <cell r="BB16">
            <v>88350</v>
          </cell>
          <cell r="CT16">
            <v>2499840</v>
          </cell>
        </row>
        <row r="17">
          <cell r="AJ17">
            <v>1395842.4947731048</v>
          </cell>
          <cell r="AK17">
            <v>992499.63500000013</v>
          </cell>
          <cell r="AL17">
            <v>0</v>
          </cell>
          <cell r="BB17">
            <v>22050</v>
          </cell>
          <cell r="CT17">
            <v>859320</v>
          </cell>
        </row>
        <row r="18">
          <cell r="AJ18">
            <v>2791326.1203644834</v>
          </cell>
          <cell r="AK18">
            <v>339354.61500000005</v>
          </cell>
          <cell r="AL18">
            <v>0</v>
          </cell>
          <cell r="BB18">
            <v>43500</v>
          </cell>
          <cell r="CT18">
            <v>1796760</v>
          </cell>
        </row>
        <row r="19">
          <cell r="AJ19">
            <v>3781543.438000381</v>
          </cell>
          <cell r="AK19">
            <v>104298.929</v>
          </cell>
          <cell r="AL19">
            <v>0</v>
          </cell>
          <cell r="BB19">
            <v>63000</v>
          </cell>
          <cell r="CT19">
            <v>2335787.9999999995</v>
          </cell>
        </row>
        <row r="20">
          <cell r="AJ20">
            <v>1131315.1036166474</v>
          </cell>
          <cell r="AK20">
            <v>310353.07700000005</v>
          </cell>
          <cell r="AL20">
            <v>500000</v>
          </cell>
          <cell r="BB20">
            <v>10800</v>
          </cell>
          <cell r="CT20">
            <v>988217.99999999988</v>
          </cell>
        </row>
        <row r="21">
          <cell r="AJ21">
            <v>1470174.8905611373</v>
          </cell>
          <cell r="AK21">
            <v>62037.118000000002</v>
          </cell>
          <cell r="AL21">
            <v>522000</v>
          </cell>
          <cell r="BB21">
            <v>7050</v>
          </cell>
          <cell r="CT21">
            <v>703080</v>
          </cell>
        </row>
        <row r="22">
          <cell r="AJ22">
            <v>2200230.92811976</v>
          </cell>
          <cell r="AK22">
            <v>237704.50200000001</v>
          </cell>
          <cell r="AL22">
            <v>0</v>
          </cell>
          <cell r="BB22">
            <v>29100</v>
          </cell>
          <cell r="CT22">
            <v>1249920</v>
          </cell>
        </row>
        <row r="23">
          <cell r="AJ23">
            <v>3095716.2362521961</v>
          </cell>
          <cell r="AK23">
            <v>171426.16700000002</v>
          </cell>
          <cell r="AL23">
            <v>484820</v>
          </cell>
          <cell r="BB23">
            <v>55800</v>
          </cell>
          <cell r="CT23">
            <v>2031120</v>
          </cell>
        </row>
        <row r="24">
          <cell r="AJ24">
            <v>1393741.0008943379</v>
          </cell>
          <cell r="AK24">
            <v>293360.51600000006</v>
          </cell>
          <cell r="AL24">
            <v>0</v>
          </cell>
          <cell r="BB24">
            <v>18300</v>
          </cell>
          <cell r="CT24">
            <v>859320</v>
          </cell>
        </row>
        <row r="25">
          <cell r="AJ25">
            <v>3421836.7396635078</v>
          </cell>
          <cell r="AK25">
            <v>205807.46900000001</v>
          </cell>
          <cell r="AL25">
            <v>0</v>
          </cell>
          <cell r="BB25">
            <v>62400</v>
          </cell>
          <cell r="CT25">
            <v>2109240</v>
          </cell>
        </row>
        <row r="26">
          <cell r="AJ26">
            <v>769811.2614601925</v>
          </cell>
          <cell r="AK26">
            <v>45427.097999999998</v>
          </cell>
          <cell r="AL26">
            <v>0</v>
          </cell>
          <cell r="BB26">
            <v>7350</v>
          </cell>
          <cell r="CT26">
            <v>718704</v>
          </cell>
        </row>
        <row r="27">
          <cell r="AJ27">
            <v>1147596.3982062116</v>
          </cell>
          <cell r="AK27">
            <v>126809.924</v>
          </cell>
          <cell r="AL27">
            <v>500000</v>
          </cell>
          <cell r="BB27">
            <v>12000</v>
          </cell>
          <cell r="CT27">
            <v>859320</v>
          </cell>
        </row>
        <row r="28">
          <cell r="AJ28">
            <v>558431.85115865991</v>
          </cell>
          <cell r="AK28">
            <v>35000</v>
          </cell>
          <cell r="AL28">
            <v>0</v>
          </cell>
          <cell r="BB28">
            <v>5250</v>
          </cell>
          <cell r="CT28">
            <v>808542</v>
          </cell>
        </row>
        <row r="29">
          <cell r="AJ29">
            <v>4144984.6083180457</v>
          </cell>
          <cell r="AK29">
            <v>133094.818</v>
          </cell>
          <cell r="AL29">
            <v>0</v>
          </cell>
          <cell r="BB29">
            <v>67950</v>
          </cell>
          <cell r="CT29">
            <v>2109240</v>
          </cell>
        </row>
        <row r="30">
          <cell r="AJ30">
            <v>670089.59235708788</v>
          </cell>
          <cell r="AK30">
            <v>98445.912000000011</v>
          </cell>
          <cell r="AL30">
            <v>0</v>
          </cell>
          <cell r="BB30">
            <v>6150</v>
          </cell>
          <cell r="CT30">
            <v>988217.99999999988</v>
          </cell>
        </row>
        <row r="31">
          <cell r="AJ31">
            <v>1011749.6986960862</v>
          </cell>
          <cell r="AK31">
            <v>121258.71500000001</v>
          </cell>
          <cell r="AL31">
            <v>0</v>
          </cell>
          <cell r="BB31">
            <v>8700</v>
          </cell>
          <cell r="CT31">
            <v>898380</v>
          </cell>
        </row>
        <row r="32">
          <cell r="AJ32">
            <v>1214568.3626982495</v>
          </cell>
          <cell r="AK32">
            <v>80121.930999999997</v>
          </cell>
          <cell r="AL32">
            <v>0</v>
          </cell>
          <cell r="BB32">
            <v>12600</v>
          </cell>
          <cell r="CT32">
            <v>859320</v>
          </cell>
        </row>
        <row r="33">
          <cell r="AJ33">
            <v>2161461.1500562448</v>
          </cell>
          <cell r="AK33">
            <v>67683.66</v>
          </cell>
          <cell r="AL33">
            <v>0</v>
          </cell>
          <cell r="BB33">
            <v>27300</v>
          </cell>
          <cell r="CT33">
            <v>1093680</v>
          </cell>
        </row>
        <row r="34">
          <cell r="AJ34">
            <v>735466.3677617684</v>
          </cell>
          <cell r="AK34">
            <v>90138.709999999992</v>
          </cell>
          <cell r="AL34">
            <v>0</v>
          </cell>
          <cell r="BB34">
            <v>8400</v>
          </cell>
          <cell r="CT34">
            <v>808542</v>
          </cell>
        </row>
        <row r="35">
          <cell r="AJ35">
            <v>115584.42396824155</v>
          </cell>
          <cell r="AK35">
            <v>35000</v>
          </cell>
          <cell r="AL35">
            <v>0</v>
          </cell>
          <cell r="BB35">
            <v>300</v>
          </cell>
          <cell r="CT35">
            <v>89838</v>
          </cell>
        </row>
        <row r="36">
          <cell r="AJ36">
            <v>130176.89019046375</v>
          </cell>
          <cell r="AK36">
            <v>37295.599999999999</v>
          </cell>
          <cell r="AL36">
            <v>0</v>
          </cell>
          <cell r="BB36">
            <v>450</v>
          </cell>
          <cell r="CT36">
            <v>179676</v>
          </cell>
        </row>
        <row r="37">
          <cell r="AJ37">
            <v>192917.36956347339</v>
          </cell>
          <cell r="AK37">
            <v>35000</v>
          </cell>
          <cell r="AL37">
            <v>0</v>
          </cell>
          <cell r="BB37">
            <v>900</v>
          </cell>
          <cell r="CT37">
            <v>179676</v>
          </cell>
        </row>
        <row r="38">
          <cell r="AJ38">
            <v>129616.77819046378</v>
          </cell>
          <cell r="AK38">
            <v>35197.294999999998</v>
          </cell>
          <cell r="AL38">
            <v>0</v>
          </cell>
          <cell r="BB38">
            <v>450</v>
          </cell>
          <cell r="CT38">
            <v>179676</v>
          </cell>
        </row>
        <row r="39">
          <cell r="AJ39">
            <v>115486.22059523186</v>
          </cell>
          <cell r="AK39">
            <v>35000</v>
          </cell>
          <cell r="AL39">
            <v>0</v>
          </cell>
          <cell r="BB39">
            <v>300</v>
          </cell>
          <cell r="CT39">
            <v>78120</v>
          </cell>
        </row>
        <row r="40">
          <cell r="AJ40">
            <v>124623.70788888889</v>
          </cell>
          <cell r="AK40">
            <v>35000</v>
          </cell>
          <cell r="AL40">
            <v>0</v>
          </cell>
          <cell r="BB40">
            <v>150</v>
          </cell>
          <cell r="CT40">
            <v>89838</v>
          </cell>
        </row>
      </sheetData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>
        <row r="5">
          <cell r="BR5" t="str">
            <v>капитальный ремонт внутри сельских дорог, мостов (ст. 225)</v>
          </cell>
          <cell r="BS5" t="str">
            <v>капитальное строительство внутрисельских дорог, подпорных стен, мостов,  (ст. 310)</v>
          </cell>
        </row>
      </sheetData>
      <sheetData sheetId="198"/>
      <sheetData sheetId="199"/>
      <sheetData sheetId="200"/>
      <sheetData sheetId="201"/>
      <sheetData sheetId="202"/>
      <sheetData sheetId="20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N142"/>
  <sheetViews>
    <sheetView zoomScaleNormal="100" workbookViewId="0">
      <selection activeCell="D5" sqref="D5:G5"/>
    </sheetView>
  </sheetViews>
  <sheetFormatPr defaultColWidth="8.7109375" defaultRowHeight="15" x14ac:dyDescent="0.25"/>
  <cols>
    <col min="1" max="1" width="2.140625" style="285" customWidth="1"/>
    <col min="2" max="2" width="3.140625" style="285" customWidth="1"/>
    <col min="3" max="3" width="23.28515625" style="285" customWidth="1"/>
    <col min="4" max="4" width="48.140625" style="285" customWidth="1"/>
    <col min="5" max="5" width="13.42578125" style="285" customWidth="1"/>
    <col min="6" max="6" width="12" style="285" customWidth="1"/>
    <col min="7" max="7" width="13.85546875" style="285" customWidth="1"/>
    <col min="8" max="16384" width="8.7109375" style="285"/>
  </cols>
  <sheetData>
    <row r="2" spans="2:196" s="269" customFormat="1" ht="12.75" x14ac:dyDescent="0.2">
      <c r="D2" s="489" t="s">
        <v>831</v>
      </c>
      <c r="E2" s="489"/>
      <c r="F2" s="489"/>
      <c r="G2" s="489"/>
    </row>
    <row r="3" spans="2:196" s="269" customFormat="1" ht="12.75" x14ac:dyDescent="0.2">
      <c r="D3" s="489" t="s">
        <v>43</v>
      </c>
      <c r="E3" s="489"/>
      <c r="F3" s="489"/>
      <c r="G3" s="489"/>
    </row>
    <row r="4" spans="2:196" s="269" customFormat="1" ht="12.75" x14ac:dyDescent="0.2">
      <c r="C4" s="489" t="s">
        <v>832</v>
      </c>
      <c r="D4" s="489"/>
      <c r="E4" s="489"/>
      <c r="F4" s="489"/>
      <c r="G4" s="489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  <c r="CU4" s="270"/>
      <c r="CV4" s="270"/>
      <c r="CW4" s="270"/>
      <c r="CX4" s="270"/>
      <c r="CY4" s="270"/>
      <c r="CZ4" s="270"/>
      <c r="DA4" s="270"/>
      <c r="DB4" s="270"/>
      <c r="DC4" s="270"/>
      <c r="DD4" s="270"/>
      <c r="DE4" s="270"/>
      <c r="DF4" s="270"/>
      <c r="DG4" s="270"/>
      <c r="DH4" s="270"/>
      <c r="DI4" s="270"/>
      <c r="DJ4" s="270"/>
      <c r="DK4" s="270"/>
      <c r="DL4" s="270"/>
      <c r="DM4" s="270"/>
      <c r="DN4" s="270"/>
      <c r="DO4" s="270"/>
      <c r="DP4" s="270"/>
      <c r="DQ4" s="270"/>
      <c r="DR4" s="270"/>
      <c r="DS4" s="270"/>
      <c r="DT4" s="270"/>
      <c r="DU4" s="270"/>
      <c r="DV4" s="270"/>
      <c r="DW4" s="270"/>
      <c r="DX4" s="270"/>
      <c r="DY4" s="270"/>
      <c r="DZ4" s="270"/>
      <c r="EA4" s="270"/>
      <c r="EB4" s="270"/>
      <c r="EC4" s="270"/>
      <c r="ED4" s="270"/>
      <c r="EE4" s="270"/>
      <c r="EF4" s="270"/>
      <c r="EG4" s="270"/>
      <c r="EH4" s="270"/>
      <c r="EI4" s="270"/>
      <c r="EJ4" s="270"/>
      <c r="EK4" s="270"/>
      <c r="EL4" s="270"/>
      <c r="EM4" s="270"/>
      <c r="EN4" s="270"/>
      <c r="EO4" s="270"/>
      <c r="EP4" s="270"/>
      <c r="EQ4" s="270"/>
      <c r="ER4" s="270"/>
      <c r="ES4" s="270"/>
      <c r="ET4" s="270"/>
      <c r="EU4" s="270"/>
      <c r="EV4" s="270"/>
      <c r="EW4" s="270"/>
      <c r="EX4" s="270"/>
      <c r="EY4" s="270"/>
      <c r="EZ4" s="270"/>
      <c r="FA4" s="270"/>
      <c r="FB4" s="270"/>
      <c r="FC4" s="270"/>
      <c r="FD4" s="270"/>
      <c r="FE4" s="270"/>
      <c r="FF4" s="270"/>
      <c r="FG4" s="270"/>
      <c r="FH4" s="270"/>
      <c r="FI4" s="270"/>
      <c r="FJ4" s="270"/>
      <c r="FK4" s="270"/>
      <c r="FL4" s="270"/>
      <c r="FM4" s="270"/>
      <c r="FN4" s="270"/>
      <c r="FO4" s="270"/>
      <c r="FP4" s="270"/>
      <c r="FQ4" s="270"/>
      <c r="FR4" s="270"/>
      <c r="FS4" s="270"/>
      <c r="FT4" s="270"/>
      <c r="FU4" s="270"/>
      <c r="FV4" s="270"/>
      <c r="FW4" s="270"/>
      <c r="FX4" s="270"/>
      <c r="FY4" s="270"/>
      <c r="FZ4" s="270"/>
      <c r="GA4" s="270"/>
      <c r="GB4" s="270"/>
      <c r="GC4" s="270"/>
      <c r="GD4" s="270"/>
      <c r="GE4" s="270"/>
      <c r="GF4" s="270"/>
      <c r="GG4" s="270"/>
      <c r="GH4" s="270"/>
      <c r="GI4" s="270"/>
      <c r="GJ4" s="270"/>
      <c r="GK4" s="270"/>
      <c r="GL4" s="270"/>
      <c r="GM4" s="270"/>
      <c r="GN4" s="270"/>
    </row>
    <row r="5" spans="2:196" s="269" customFormat="1" ht="12.75" x14ac:dyDescent="0.2">
      <c r="D5" s="489" t="s">
        <v>833</v>
      </c>
      <c r="E5" s="489"/>
      <c r="F5" s="489"/>
      <c r="G5" s="489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/>
      <c r="DO5" s="270"/>
      <c r="DP5" s="270"/>
      <c r="DQ5" s="270"/>
      <c r="DR5" s="270"/>
      <c r="DS5" s="270"/>
      <c r="DT5" s="270"/>
      <c r="DU5" s="270"/>
      <c r="DV5" s="270"/>
      <c r="DW5" s="270"/>
      <c r="DX5" s="270"/>
      <c r="DY5" s="270"/>
      <c r="DZ5" s="270"/>
      <c r="EA5" s="270"/>
      <c r="EB5" s="270"/>
      <c r="EC5" s="270"/>
      <c r="ED5" s="270"/>
      <c r="EE5" s="270"/>
      <c r="EF5" s="270"/>
      <c r="EG5" s="270"/>
      <c r="EH5" s="270"/>
      <c r="EI5" s="270"/>
      <c r="EJ5" s="270"/>
      <c r="EK5" s="270"/>
      <c r="EL5" s="270"/>
      <c r="EM5" s="270"/>
      <c r="EN5" s="270"/>
      <c r="EO5" s="270"/>
      <c r="EP5" s="270"/>
      <c r="EQ5" s="270"/>
      <c r="ER5" s="270"/>
      <c r="ES5" s="270"/>
      <c r="ET5" s="270"/>
      <c r="EU5" s="270"/>
      <c r="EV5" s="270"/>
      <c r="EW5" s="270"/>
      <c r="EX5" s="270"/>
      <c r="EY5" s="270"/>
      <c r="EZ5" s="270"/>
      <c r="FA5" s="270"/>
      <c r="FB5" s="270"/>
      <c r="FC5" s="270"/>
      <c r="FD5" s="270"/>
      <c r="FE5" s="270"/>
      <c r="FF5" s="270"/>
      <c r="FG5" s="270"/>
      <c r="FH5" s="270"/>
      <c r="FI5" s="270"/>
      <c r="FJ5" s="270"/>
      <c r="FK5" s="270"/>
      <c r="FL5" s="270"/>
      <c r="FM5" s="270"/>
      <c r="FN5" s="270"/>
      <c r="FO5" s="270"/>
      <c r="FP5" s="270"/>
      <c r="FQ5" s="270"/>
      <c r="FR5" s="270"/>
      <c r="FS5" s="270"/>
      <c r="FT5" s="270"/>
      <c r="FU5" s="270"/>
      <c r="FV5" s="270"/>
      <c r="FW5" s="270"/>
      <c r="FX5" s="270"/>
      <c r="FY5" s="270"/>
      <c r="FZ5" s="270"/>
      <c r="GA5" s="270"/>
      <c r="GB5" s="270"/>
      <c r="GC5" s="270"/>
      <c r="GD5" s="270"/>
      <c r="GE5" s="270"/>
      <c r="GF5" s="270"/>
      <c r="GG5" s="270"/>
      <c r="GH5" s="270"/>
      <c r="GI5" s="270"/>
      <c r="GJ5" s="270"/>
      <c r="GK5" s="270"/>
      <c r="GL5" s="270"/>
      <c r="GM5" s="270"/>
      <c r="GN5" s="270"/>
    </row>
    <row r="6" spans="2:196" s="269" customFormat="1" ht="12.75" x14ac:dyDescent="0.2">
      <c r="D6" s="390"/>
      <c r="E6" s="39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0"/>
      <c r="CO6" s="270"/>
      <c r="CP6" s="270"/>
      <c r="CQ6" s="270"/>
      <c r="CR6" s="270"/>
      <c r="CS6" s="270"/>
      <c r="CT6" s="270"/>
      <c r="CU6" s="270"/>
      <c r="CV6" s="270"/>
      <c r="CW6" s="270"/>
      <c r="CX6" s="270"/>
      <c r="CY6" s="270"/>
      <c r="CZ6" s="270"/>
      <c r="DA6" s="270"/>
      <c r="DB6" s="270"/>
      <c r="DC6" s="270"/>
      <c r="DD6" s="270"/>
      <c r="DE6" s="270"/>
      <c r="DF6" s="270"/>
      <c r="DG6" s="270"/>
      <c r="DH6" s="270"/>
      <c r="DI6" s="270"/>
      <c r="DJ6" s="270"/>
      <c r="DK6" s="270"/>
      <c r="DL6" s="270"/>
      <c r="DM6" s="270"/>
      <c r="DN6" s="270"/>
      <c r="DO6" s="270"/>
      <c r="DP6" s="270"/>
      <c r="DQ6" s="270"/>
      <c r="DR6" s="270"/>
      <c r="DS6" s="270"/>
      <c r="DT6" s="270"/>
      <c r="DU6" s="270"/>
      <c r="DV6" s="270"/>
      <c r="DW6" s="270"/>
      <c r="DX6" s="270"/>
      <c r="DY6" s="270"/>
      <c r="DZ6" s="270"/>
      <c r="EA6" s="270"/>
      <c r="EB6" s="270"/>
      <c r="EC6" s="270"/>
      <c r="ED6" s="270"/>
      <c r="EE6" s="270"/>
      <c r="EF6" s="270"/>
      <c r="EG6" s="270"/>
      <c r="EH6" s="270"/>
      <c r="EI6" s="270"/>
      <c r="EJ6" s="270"/>
      <c r="EK6" s="270"/>
      <c r="EL6" s="270"/>
      <c r="EM6" s="270"/>
      <c r="EN6" s="270"/>
      <c r="EO6" s="270"/>
      <c r="EP6" s="270"/>
      <c r="EQ6" s="270"/>
      <c r="ER6" s="270"/>
      <c r="ES6" s="270"/>
      <c r="ET6" s="270"/>
      <c r="EU6" s="270"/>
      <c r="EV6" s="270"/>
      <c r="EW6" s="270"/>
      <c r="EX6" s="270"/>
      <c r="EY6" s="270"/>
      <c r="EZ6" s="270"/>
      <c r="FA6" s="270"/>
      <c r="FB6" s="270"/>
      <c r="FC6" s="270"/>
      <c r="FD6" s="270"/>
      <c r="FE6" s="270"/>
      <c r="FF6" s="270"/>
      <c r="FG6" s="270"/>
      <c r="FH6" s="270"/>
      <c r="FI6" s="270"/>
      <c r="FJ6" s="270"/>
      <c r="FK6" s="270"/>
      <c r="FL6" s="270"/>
      <c r="FM6" s="270"/>
      <c r="FN6" s="270"/>
      <c r="FO6" s="270"/>
      <c r="FP6" s="270"/>
      <c r="FQ6" s="270"/>
      <c r="FR6" s="270"/>
      <c r="FS6" s="270"/>
      <c r="FT6" s="270"/>
      <c r="FU6" s="270"/>
      <c r="FV6" s="270"/>
      <c r="FW6" s="270"/>
      <c r="FX6" s="270"/>
      <c r="FY6" s="270"/>
      <c r="FZ6" s="270"/>
      <c r="GA6" s="270"/>
      <c r="GB6" s="270"/>
      <c r="GC6" s="270"/>
      <c r="GD6" s="270"/>
      <c r="GE6" s="270"/>
      <c r="GF6" s="270"/>
      <c r="GG6" s="270"/>
      <c r="GH6" s="270"/>
      <c r="GI6" s="270"/>
      <c r="GJ6" s="270"/>
      <c r="GK6" s="270"/>
      <c r="GL6" s="270"/>
      <c r="GM6" s="270"/>
      <c r="GN6" s="270"/>
    </row>
    <row r="7" spans="2:196" s="269" customFormat="1" ht="12.75" x14ac:dyDescent="0.2">
      <c r="D7" s="390"/>
      <c r="E7" s="39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0"/>
      <c r="DG7" s="270"/>
      <c r="DH7" s="270"/>
      <c r="DI7" s="270"/>
      <c r="DJ7" s="270"/>
      <c r="DK7" s="270"/>
      <c r="DL7" s="270"/>
      <c r="DM7" s="270"/>
      <c r="DN7" s="270"/>
      <c r="DO7" s="270"/>
      <c r="DP7" s="270"/>
      <c r="DQ7" s="270"/>
      <c r="DR7" s="270"/>
      <c r="DS7" s="270"/>
      <c r="DT7" s="270"/>
      <c r="DU7" s="270"/>
      <c r="DV7" s="270"/>
      <c r="DW7" s="270"/>
      <c r="DX7" s="270"/>
      <c r="DY7" s="270"/>
      <c r="DZ7" s="270"/>
      <c r="EA7" s="270"/>
      <c r="EB7" s="270"/>
      <c r="EC7" s="270"/>
      <c r="ED7" s="270"/>
      <c r="EE7" s="270"/>
      <c r="EF7" s="270"/>
      <c r="EG7" s="270"/>
      <c r="EH7" s="270"/>
      <c r="EI7" s="270"/>
      <c r="EJ7" s="270"/>
      <c r="EK7" s="270"/>
      <c r="EL7" s="270"/>
      <c r="EM7" s="270"/>
      <c r="EN7" s="270"/>
      <c r="EO7" s="270"/>
      <c r="EP7" s="270"/>
      <c r="EQ7" s="270"/>
      <c r="ER7" s="270"/>
      <c r="ES7" s="270"/>
      <c r="ET7" s="270"/>
      <c r="EU7" s="270"/>
      <c r="EV7" s="270"/>
      <c r="EW7" s="270"/>
      <c r="EX7" s="270"/>
      <c r="EY7" s="270"/>
      <c r="EZ7" s="270"/>
      <c r="FA7" s="270"/>
      <c r="FB7" s="270"/>
      <c r="FC7" s="270"/>
      <c r="FD7" s="270"/>
      <c r="FE7" s="270"/>
      <c r="FF7" s="270"/>
      <c r="FG7" s="270"/>
      <c r="FH7" s="270"/>
      <c r="FI7" s="270"/>
      <c r="FJ7" s="270"/>
      <c r="FK7" s="270"/>
      <c r="FL7" s="270"/>
      <c r="FM7" s="270"/>
      <c r="FN7" s="270"/>
      <c r="FO7" s="270"/>
      <c r="FP7" s="270"/>
      <c r="FQ7" s="270"/>
      <c r="FR7" s="270"/>
      <c r="FS7" s="270"/>
      <c r="FT7" s="270"/>
      <c r="FU7" s="270"/>
      <c r="FV7" s="270"/>
      <c r="FW7" s="270"/>
      <c r="FX7" s="270"/>
      <c r="FY7" s="270"/>
      <c r="FZ7" s="270"/>
      <c r="GA7" s="270"/>
      <c r="GB7" s="270"/>
      <c r="GC7" s="270"/>
      <c r="GD7" s="270"/>
      <c r="GE7" s="270"/>
      <c r="GF7" s="270"/>
      <c r="GG7" s="270"/>
      <c r="GH7" s="270"/>
      <c r="GI7" s="270"/>
      <c r="GJ7" s="270"/>
      <c r="GK7" s="270"/>
      <c r="GL7" s="270"/>
      <c r="GM7" s="270"/>
      <c r="GN7" s="270"/>
    </row>
    <row r="8" spans="2:196" s="269" customFormat="1" ht="15.75" x14ac:dyDescent="0.25">
      <c r="B8" s="488" t="s">
        <v>44</v>
      </c>
      <c r="C8" s="488"/>
      <c r="D8" s="488"/>
      <c r="E8" s="488"/>
      <c r="F8" s="488"/>
      <c r="G8" s="488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70"/>
      <c r="DY8" s="270"/>
      <c r="DZ8" s="270"/>
      <c r="EA8" s="270"/>
      <c r="EB8" s="270"/>
      <c r="EC8" s="270"/>
      <c r="ED8" s="270"/>
      <c r="EE8" s="270"/>
      <c r="EF8" s="270"/>
      <c r="EG8" s="270"/>
      <c r="EH8" s="270"/>
      <c r="EI8" s="270"/>
      <c r="EJ8" s="270"/>
      <c r="EK8" s="270"/>
      <c r="EL8" s="270"/>
      <c r="EM8" s="270"/>
      <c r="EN8" s="270"/>
      <c r="EO8" s="270"/>
      <c r="EP8" s="270"/>
      <c r="EQ8" s="270"/>
      <c r="ER8" s="270"/>
      <c r="ES8" s="270"/>
      <c r="ET8" s="270"/>
      <c r="EU8" s="270"/>
      <c r="EV8" s="270"/>
      <c r="EW8" s="270"/>
      <c r="EX8" s="270"/>
      <c r="EY8" s="270"/>
      <c r="EZ8" s="270"/>
      <c r="FA8" s="270"/>
      <c r="FB8" s="270"/>
      <c r="FC8" s="270"/>
      <c r="FD8" s="270"/>
      <c r="FE8" s="270"/>
      <c r="FF8" s="270"/>
      <c r="FG8" s="270"/>
      <c r="FH8" s="270"/>
      <c r="FI8" s="270"/>
      <c r="FJ8" s="270"/>
      <c r="FK8" s="270"/>
      <c r="FL8" s="270"/>
      <c r="FM8" s="270"/>
      <c r="FN8" s="270"/>
      <c r="FO8" s="270"/>
      <c r="FP8" s="270"/>
      <c r="FQ8" s="270"/>
      <c r="FR8" s="270"/>
      <c r="FS8" s="270"/>
      <c r="FT8" s="270"/>
      <c r="FU8" s="270"/>
      <c r="FV8" s="270"/>
      <c r="FW8" s="270"/>
      <c r="FX8" s="270"/>
      <c r="FY8" s="270"/>
      <c r="FZ8" s="270"/>
      <c r="GA8" s="270"/>
      <c r="GB8" s="270"/>
      <c r="GC8" s="270"/>
      <c r="GD8" s="270"/>
      <c r="GE8" s="270"/>
      <c r="GF8" s="270"/>
      <c r="GG8" s="270"/>
      <c r="GH8" s="270"/>
      <c r="GI8" s="270"/>
      <c r="GJ8" s="270"/>
      <c r="GK8" s="270"/>
      <c r="GL8" s="270"/>
      <c r="GM8" s="270"/>
      <c r="GN8" s="270"/>
    </row>
    <row r="9" spans="2:196" s="269" customFormat="1" ht="15.75" x14ac:dyDescent="0.25">
      <c r="B9" s="488" t="s">
        <v>589</v>
      </c>
      <c r="C9" s="488"/>
      <c r="D9" s="488"/>
      <c r="E9" s="488"/>
      <c r="F9" s="488"/>
      <c r="G9" s="488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0"/>
      <c r="DJ9" s="270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0"/>
      <c r="DV9" s="270"/>
      <c r="DW9" s="270"/>
      <c r="DX9" s="270"/>
      <c r="DY9" s="270"/>
      <c r="DZ9" s="270"/>
      <c r="EA9" s="270"/>
      <c r="EB9" s="270"/>
      <c r="EC9" s="270"/>
      <c r="ED9" s="270"/>
      <c r="EE9" s="270"/>
      <c r="EF9" s="270"/>
      <c r="EG9" s="270"/>
      <c r="EH9" s="270"/>
      <c r="EI9" s="270"/>
      <c r="EJ9" s="270"/>
      <c r="EK9" s="270"/>
      <c r="EL9" s="270"/>
      <c r="EM9" s="270"/>
      <c r="EN9" s="270"/>
      <c r="EO9" s="270"/>
      <c r="EP9" s="270"/>
      <c r="EQ9" s="270"/>
      <c r="ER9" s="270"/>
      <c r="ES9" s="270"/>
      <c r="ET9" s="270"/>
      <c r="EU9" s="270"/>
      <c r="EV9" s="270"/>
      <c r="EW9" s="270"/>
      <c r="EX9" s="270"/>
      <c r="EY9" s="270"/>
      <c r="EZ9" s="270"/>
      <c r="FA9" s="270"/>
      <c r="FB9" s="270"/>
      <c r="FC9" s="270"/>
      <c r="FD9" s="270"/>
      <c r="FE9" s="270"/>
      <c r="FF9" s="270"/>
      <c r="FG9" s="270"/>
      <c r="FH9" s="270"/>
      <c r="FI9" s="270"/>
      <c r="FJ9" s="270"/>
      <c r="FK9" s="270"/>
      <c r="FL9" s="270"/>
      <c r="FM9" s="270"/>
      <c r="FN9" s="270"/>
      <c r="FO9" s="270"/>
      <c r="FP9" s="270"/>
      <c r="FQ9" s="270"/>
      <c r="FR9" s="270"/>
      <c r="FS9" s="270"/>
      <c r="FT9" s="270"/>
      <c r="FU9" s="270"/>
      <c r="FV9" s="270"/>
      <c r="FW9" s="270"/>
      <c r="FX9" s="270"/>
      <c r="FY9" s="270"/>
      <c r="FZ9" s="270"/>
      <c r="GA9" s="270"/>
      <c r="GB9" s="270"/>
      <c r="GC9" s="270"/>
      <c r="GD9" s="270"/>
      <c r="GE9" s="270"/>
      <c r="GF9" s="270"/>
      <c r="GG9" s="270"/>
      <c r="GH9" s="270"/>
      <c r="GI9" s="270"/>
      <c r="GJ9" s="270"/>
      <c r="GK9" s="270"/>
      <c r="GL9" s="270"/>
      <c r="GM9" s="270"/>
      <c r="GN9" s="270"/>
    </row>
    <row r="10" spans="2:196" s="269" customFormat="1" ht="12.75" x14ac:dyDescent="0.2">
      <c r="C10" s="490" t="s">
        <v>7</v>
      </c>
      <c r="D10" s="490"/>
      <c r="E10" s="49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0"/>
      <c r="CQ10" s="270"/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0"/>
      <c r="DG10" s="270"/>
      <c r="DH10" s="270"/>
      <c r="DI10" s="270"/>
      <c r="DJ10" s="270"/>
      <c r="DK10" s="270"/>
      <c r="DL10" s="270"/>
      <c r="DM10" s="270"/>
      <c r="DN10" s="270"/>
      <c r="DO10" s="270"/>
      <c r="DP10" s="270"/>
      <c r="DQ10" s="270"/>
      <c r="DR10" s="270"/>
      <c r="DS10" s="270"/>
      <c r="DT10" s="270"/>
      <c r="DU10" s="270"/>
      <c r="DV10" s="270"/>
      <c r="DW10" s="270"/>
      <c r="DX10" s="270"/>
      <c r="DY10" s="270"/>
      <c r="DZ10" s="270"/>
      <c r="EA10" s="270"/>
      <c r="EB10" s="270"/>
      <c r="EC10" s="270"/>
      <c r="ED10" s="270"/>
      <c r="EE10" s="270"/>
      <c r="EF10" s="270"/>
      <c r="EG10" s="270"/>
      <c r="EH10" s="270"/>
      <c r="EI10" s="270"/>
      <c r="EJ10" s="270"/>
      <c r="EK10" s="270"/>
      <c r="EL10" s="270"/>
      <c r="EM10" s="270"/>
      <c r="EN10" s="270"/>
      <c r="EO10" s="270"/>
      <c r="EP10" s="270"/>
      <c r="EQ10" s="270"/>
      <c r="ER10" s="270"/>
      <c r="ES10" s="270"/>
      <c r="ET10" s="270"/>
      <c r="EU10" s="270"/>
      <c r="EV10" s="270"/>
      <c r="EW10" s="270"/>
      <c r="EX10" s="270"/>
      <c r="EY10" s="270"/>
      <c r="EZ10" s="270"/>
      <c r="FA10" s="270"/>
      <c r="FB10" s="270"/>
      <c r="FC10" s="270"/>
      <c r="FD10" s="270"/>
      <c r="FE10" s="270"/>
      <c r="FF10" s="270"/>
      <c r="FG10" s="270"/>
      <c r="FH10" s="270"/>
      <c r="FI10" s="270"/>
      <c r="FJ10" s="270"/>
      <c r="FK10" s="270"/>
      <c r="FL10" s="270"/>
      <c r="FM10" s="270"/>
      <c r="FN10" s="270"/>
      <c r="FO10" s="270"/>
      <c r="FP10" s="270"/>
      <c r="FQ10" s="270"/>
      <c r="FR10" s="270"/>
      <c r="FS10" s="270"/>
      <c r="FT10" s="270"/>
      <c r="FU10" s="270"/>
      <c r="FV10" s="270"/>
      <c r="FW10" s="270"/>
      <c r="FX10" s="270"/>
      <c r="FY10" s="270"/>
      <c r="FZ10" s="270"/>
      <c r="GA10" s="270"/>
      <c r="GB10" s="270"/>
      <c r="GC10" s="270"/>
      <c r="GD10" s="270"/>
      <c r="GE10" s="270"/>
      <c r="GF10" s="270"/>
      <c r="GG10" s="270"/>
      <c r="GH10" s="270"/>
      <c r="GI10" s="270"/>
      <c r="GJ10" s="270"/>
      <c r="GK10" s="270"/>
      <c r="GL10" s="270"/>
      <c r="GM10" s="270"/>
      <c r="GN10" s="270"/>
    </row>
    <row r="11" spans="2:196" s="269" customFormat="1" ht="12.75" x14ac:dyDescent="0.2">
      <c r="C11" s="391"/>
      <c r="D11" s="391"/>
      <c r="E11" s="491" t="s">
        <v>45</v>
      </c>
      <c r="F11" s="491"/>
      <c r="G11" s="491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0"/>
      <c r="BZ11" s="270"/>
      <c r="CA11" s="270"/>
      <c r="CB11" s="270"/>
      <c r="CC11" s="270"/>
      <c r="CD11" s="270"/>
      <c r="CE11" s="270"/>
      <c r="CF11" s="270"/>
      <c r="CG11" s="270"/>
      <c r="CH11" s="270"/>
      <c r="CI11" s="270"/>
      <c r="CJ11" s="270"/>
      <c r="CK11" s="270"/>
      <c r="CL11" s="270"/>
      <c r="CM11" s="270"/>
      <c r="CN11" s="270"/>
      <c r="CO11" s="270"/>
      <c r="CP11" s="270"/>
      <c r="CQ11" s="270"/>
      <c r="CR11" s="270"/>
      <c r="CS11" s="270"/>
      <c r="CT11" s="270"/>
      <c r="CU11" s="270"/>
      <c r="CV11" s="270"/>
      <c r="CW11" s="270"/>
      <c r="CX11" s="270"/>
      <c r="CY11" s="270"/>
      <c r="CZ11" s="270"/>
      <c r="DA11" s="270"/>
      <c r="DB11" s="270"/>
      <c r="DC11" s="270"/>
      <c r="DD11" s="270"/>
      <c r="DE11" s="270"/>
      <c r="DF11" s="270"/>
      <c r="DG11" s="270"/>
      <c r="DH11" s="270"/>
      <c r="DI11" s="270"/>
      <c r="DJ11" s="270"/>
      <c r="DK11" s="270"/>
      <c r="DL11" s="270"/>
      <c r="DM11" s="270"/>
      <c r="DN11" s="270"/>
      <c r="DO11" s="270"/>
      <c r="DP11" s="270"/>
      <c r="DQ11" s="270"/>
      <c r="DR11" s="270"/>
      <c r="DS11" s="270"/>
      <c r="DT11" s="270"/>
      <c r="DU11" s="270"/>
      <c r="DV11" s="270"/>
      <c r="DW11" s="270"/>
      <c r="DX11" s="270"/>
      <c r="DY11" s="270"/>
      <c r="DZ11" s="270"/>
      <c r="EA11" s="270"/>
      <c r="EB11" s="270"/>
      <c r="EC11" s="270"/>
      <c r="ED11" s="270"/>
      <c r="EE11" s="270"/>
      <c r="EF11" s="270"/>
      <c r="EG11" s="270"/>
      <c r="EH11" s="270"/>
      <c r="EI11" s="270"/>
      <c r="EJ11" s="270"/>
      <c r="EK11" s="270"/>
      <c r="EL11" s="270"/>
      <c r="EM11" s="270"/>
      <c r="EN11" s="270"/>
      <c r="EO11" s="270"/>
      <c r="EP11" s="270"/>
      <c r="EQ11" s="270"/>
      <c r="ER11" s="270"/>
      <c r="ES11" s="270"/>
      <c r="ET11" s="270"/>
      <c r="EU11" s="270"/>
      <c r="EV11" s="270"/>
      <c r="EW11" s="270"/>
      <c r="EX11" s="270"/>
      <c r="EY11" s="270"/>
      <c r="EZ11" s="270"/>
      <c r="FA11" s="270"/>
      <c r="FB11" s="270"/>
      <c r="FC11" s="270"/>
      <c r="FD11" s="270"/>
      <c r="FE11" s="270"/>
      <c r="FF11" s="270"/>
      <c r="FG11" s="270"/>
      <c r="FH11" s="270"/>
      <c r="FI11" s="270"/>
      <c r="FJ11" s="270"/>
      <c r="FK11" s="270"/>
      <c r="FL11" s="270"/>
      <c r="FM11" s="270"/>
      <c r="FN11" s="270"/>
      <c r="FO11" s="270"/>
      <c r="FP11" s="270"/>
      <c r="FQ11" s="270"/>
      <c r="FR11" s="270"/>
      <c r="FS11" s="270"/>
      <c r="FT11" s="270"/>
      <c r="FU11" s="270"/>
      <c r="FV11" s="270"/>
      <c r="FW11" s="270"/>
      <c r="FX11" s="270"/>
      <c r="FY11" s="270"/>
      <c r="FZ11" s="270"/>
      <c r="GA11" s="270"/>
      <c r="GB11" s="270"/>
      <c r="GC11" s="270"/>
      <c r="GD11" s="270"/>
      <c r="GE11" s="270"/>
      <c r="GF11" s="270"/>
      <c r="GG11" s="270"/>
      <c r="GH11" s="270"/>
      <c r="GI11" s="270"/>
      <c r="GJ11" s="270"/>
      <c r="GK11" s="270"/>
      <c r="GL11" s="270"/>
      <c r="GM11" s="270"/>
      <c r="GN11" s="270"/>
    </row>
    <row r="12" spans="2:196" s="269" customFormat="1" ht="12.75" customHeight="1" x14ac:dyDescent="0.2">
      <c r="B12" s="492" t="s">
        <v>46</v>
      </c>
      <c r="C12" s="492" t="s">
        <v>47</v>
      </c>
      <c r="D12" s="494" t="s">
        <v>48</v>
      </c>
      <c r="E12" s="496" t="s">
        <v>49</v>
      </c>
      <c r="F12" s="497"/>
      <c r="G12" s="498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0"/>
      <c r="CN12" s="270"/>
      <c r="CO12" s="270"/>
      <c r="CP12" s="270"/>
      <c r="CQ12" s="270"/>
      <c r="CR12" s="270"/>
      <c r="CS12" s="270"/>
      <c r="CT12" s="270"/>
      <c r="CU12" s="270"/>
      <c r="CV12" s="270"/>
      <c r="CW12" s="270"/>
      <c r="CX12" s="270"/>
      <c r="CY12" s="270"/>
      <c r="CZ12" s="270"/>
      <c r="DA12" s="270"/>
      <c r="DB12" s="270"/>
      <c r="DC12" s="270"/>
      <c r="DD12" s="270"/>
      <c r="DE12" s="270"/>
      <c r="DF12" s="270"/>
      <c r="DG12" s="270"/>
      <c r="DH12" s="270"/>
      <c r="DI12" s="270"/>
      <c r="DJ12" s="270"/>
      <c r="DK12" s="270"/>
      <c r="DL12" s="270"/>
      <c r="DM12" s="270"/>
      <c r="DN12" s="270"/>
      <c r="DO12" s="270"/>
      <c r="DP12" s="270"/>
      <c r="DQ12" s="270"/>
      <c r="DR12" s="270"/>
      <c r="DS12" s="270"/>
      <c r="DT12" s="270"/>
      <c r="DU12" s="270"/>
      <c r="DV12" s="270"/>
      <c r="DW12" s="270"/>
      <c r="DX12" s="270"/>
      <c r="DY12" s="270"/>
      <c r="DZ12" s="270"/>
      <c r="EA12" s="270"/>
      <c r="EB12" s="270"/>
      <c r="EC12" s="270"/>
      <c r="ED12" s="270"/>
      <c r="EE12" s="270"/>
      <c r="EF12" s="270"/>
      <c r="EG12" s="270"/>
      <c r="EH12" s="270"/>
      <c r="EI12" s="270"/>
      <c r="EJ12" s="270"/>
      <c r="EK12" s="270"/>
      <c r="EL12" s="270"/>
      <c r="EM12" s="270"/>
      <c r="EN12" s="270"/>
      <c r="EO12" s="270"/>
      <c r="EP12" s="270"/>
      <c r="EQ12" s="270"/>
      <c r="ER12" s="270"/>
      <c r="ES12" s="270"/>
      <c r="ET12" s="270"/>
      <c r="EU12" s="270"/>
      <c r="EV12" s="270"/>
      <c r="EW12" s="270"/>
      <c r="EX12" s="270"/>
      <c r="EY12" s="270"/>
      <c r="EZ12" s="270"/>
      <c r="FA12" s="270"/>
      <c r="FB12" s="270"/>
      <c r="FC12" s="270"/>
      <c r="FD12" s="270"/>
      <c r="FE12" s="270"/>
      <c r="FF12" s="270"/>
      <c r="FG12" s="270"/>
      <c r="FH12" s="270"/>
      <c r="FI12" s="270"/>
      <c r="FJ12" s="270"/>
      <c r="FK12" s="270"/>
      <c r="FL12" s="270"/>
      <c r="FM12" s="270"/>
      <c r="FN12" s="270"/>
      <c r="FO12" s="270"/>
      <c r="FP12" s="270"/>
      <c r="FQ12" s="270"/>
      <c r="FR12" s="270"/>
      <c r="FS12" s="270"/>
      <c r="FT12" s="270"/>
      <c r="FU12" s="270"/>
      <c r="FV12" s="270"/>
      <c r="FW12" s="270"/>
      <c r="FX12" s="270"/>
      <c r="FY12" s="270"/>
      <c r="FZ12" s="270"/>
      <c r="GA12" s="270"/>
      <c r="GB12" s="270"/>
      <c r="GC12" s="270"/>
      <c r="GD12" s="270"/>
      <c r="GE12" s="270"/>
      <c r="GF12" s="270"/>
      <c r="GG12" s="270"/>
      <c r="GH12" s="270"/>
      <c r="GI12" s="270"/>
      <c r="GJ12" s="270"/>
      <c r="GK12" s="270"/>
      <c r="GL12" s="270"/>
      <c r="GM12" s="270"/>
      <c r="GN12" s="270"/>
    </row>
    <row r="13" spans="2:196" s="269" customFormat="1" ht="12.75" x14ac:dyDescent="0.2">
      <c r="B13" s="493"/>
      <c r="C13" s="493"/>
      <c r="D13" s="495"/>
      <c r="E13" s="393" t="s">
        <v>50</v>
      </c>
      <c r="F13" s="393" t="s">
        <v>454</v>
      </c>
      <c r="G13" s="393" t="s">
        <v>590</v>
      </c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0"/>
      <c r="BZ13" s="270"/>
      <c r="CA13" s="270"/>
      <c r="CB13" s="270"/>
      <c r="CC13" s="270"/>
      <c r="CD13" s="270"/>
      <c r="CE13" s="270"/>
      <c r="CF13" s="270"/>
      <c r="CG13" s="270"/>
      <c r="CH13" s="270"/>
      <c r="CI13" s="270"/>
      <c r="CJ13" s="270"/>
      <c r="CK13" s="270"/>
      <c r="CL13" s="270"/>
      <c r="CM13" s="270"/>
      <c r="CN13" s="270"/>
      <c r="CO13" s="270"/>
      <c r="CP13" s="270"/>
      <c r="CQ13" s="270"/>
      <c r="CR13" s="270"/>
      <c r="CS13" s="270"/>
      <c r="CT13" s="270"/>
      <c r="CU13" s="270"/>
      <c r="CV13" s="270"/>
      <c r="CW13" s="270"/>
      <c r="CX13" s="270"/>
      <c r="CY13" s="270"/>
      <c r="CZ13" s="270"/>
      <c r="DA13" s="270"/>
      <c r="DB13" s="270"/>
      <c r="DC13" s="270"/>
      <c r="DD13" s="270"/>
      <c r="DE13" s="270"/>
      <c r="DF13" s="270"/>
      <c r="DG13" s="270"/>
      <c r="DH13" s="270"/>
      <c r="DI13" s="270"/>
      <c r="DJ13" s="270"/>
      <c r="DK13" s="270"/>
      <c r="DL13" s="270"/>
      <c r="DM13" s="270"/>
      <c r="DN13" s="270"/>
      <c r="DO13" s="270"/>
      <c r="DP13" s="270"/>
      <c r="DQ13" s="270"/>
      <c r="DR13" s="270"/>
      <c r="DS13" s="270"/>
      <c r="DT13" s="270"/>
      <c r="DU13" s="270"/>
      <c r="DV13" s="270"/>
      <c r="DW13" s="270"/>
      <c r="DX13" s="270"/>
      <c r="DY13" s="270"/>
      <c r="DZ13" s="270"/>
      <c r="EA13" s="270"/>
      <c r="EB13" s="270"/>
      <c r="EC13" s="270"/>
      <c r="ED13" s="270"/>
      <c r="EE13" s="270"/>
      <c r="EF13" s="270"/>
      <c r="EG13" s="270"/>
      <c r="EH13" s="270"/>
      <c r="EI13" s="270"/>
      <c r="EJ13" s="270"/>
      <c r="EK13" s="270"/>
      <c r="EL13" s="270"/>
      <c r="EM13" s="270"/>
      <c r="EN13" s="270"/>
      <c r="EO13" s="270"/>
      <c r="EP13" s="270"/>
      <c r="EQ13" s="270"/>
      <c r="ER13" s="270"/>
      <c r="ES13" s="270"/>
      <c r="ET13" s="270"/>
      <c r="EU13" s="270"/>
      <c r="EV13" s="270"/>
      <c r="EW13" s="270"/>
      <c r="EX13" s="270"/>
      <c r="EY13" s="270"/>
      <c r="EZ13" s="270"/>
      <c r="FA13" s="270"/>
      <c r="FB13" s="270"/>
      <c r="FC13" s="270"/>
      <c r="FD13" s="270"/>
      <c r="FE13" s="270"/>
      <c r="FF13" s="270"/>
      <c r="FG13" s="270"/>
      <c r="FH13" s="270"/>
      <c r="FI13" s="270"/>
      <c r="FJ13" s="270"/>
      <c r="FK13" s="270"/>
      <c r="FL13" s="270"/>
      <c r="FM13" s="270"/>
      <c r="FN13" s="270"/>
      <c r="FO13" s="270"/>
      <c r="FP13" s="270"/>
      <c r="FQ13" s="270"/>
      <c r="FR13" s="270"/>
      <c r="FS13" s="270"/>
      <c r="FT13" s="270"/>
      <c r="FU13" s="270"/>
      <c r="FV13" s="270"/>
      <c r="FW13" s="270"/>
      <c r="FX13" s="270"/>
      <c r="FY13" s="270"/>
      <c r="FZ13" s="270"/>
      <c r="GA13" s="270"/>
      <c r="GB13" s="270"/>
      <c r="GC13" s="270"/>
      <c r="GD13" s="270"/>
      <c r="GE13" s="270"/>
      <c r="GF13" s="270"/>
      <c r="GG13" s="270"/>
      <c r="GH13" s="270"/>
      <c r="GI13" s="270"/>
      <c r="GJ13" s="270"/>
      <c r="GK13" s="270"/>
      <c r="GL13" s="270"/>
      <c r="GM13" s="270"/>
      <c r="GN13" s="270"/>
    </row>
    <row r="14" spans="2:196" s="269" customFormat="1" ht="12.75" x14ac:dyDescent="0.2">
      <c r="B14" s="271">
        <v>1</v>
      </c>
      <c r="C14" s="271" t="s">
        <v>51</v>
      </c>
      <c r="D14" s="272" t="s">
        <v>52</v>
      </c>
      <c r="E14" s="421">
        <v>94550</v>
      </c>
      <c r="F14" s="421">
        <v>92500</v>
      </c>
      <c r="G14" s="421">
        <v>92500</v>
      </c>
      <c r="H14" s="270"/>
      <c r="I14" s="270"/>
      <c r="J14" s="270"/>
      <c r="K14" s="270" t="s">
        <v>7</v>
      </c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0"/>
      <c r="BX14" s="270"/>
      <c r="BY14" s="270"/>
      <c r="BZ14" s="270"/>
      <c r="CA14" s="270"/>
      <c r="CB14" s="270"/>
      <c r="CC14" s="270"/>
      <c r="CD14" s="270"/>
      <c r="CE14" s="270"/>
      <c r="CF14" s="270"/>
      <c r="CG14" s="270"/>
      <c r="CH14" s="270"/>
      <c r="CI14" s="270"/>
      <c r="CJ14" s="270"/>
      <c r="CK14" s="270"/>
      <c r="CL14" s="270"/>
      <c r="CM14" s="270"/>
      <c r="CN14" s="270"/>
      <c r="CO14" s="270"/>
      <c r="CP14" s="270"/>
      <c r="CQ14" s="270"/>
      <c r="CR14" s="270"/>
      <c r="CS14" s="270"/>
      <c r="CT14" s="270"/>
      <c r="CU14" s="270"/>
      <c r="CV14" s="270"/>
      <c r="CW14" s="270"/>
      <c r="CX14" s="270"/>
      <c r="CY14" s="270"/>
      <c r="CZ14" s="270"/>
      <c r="DA14" s="270"/>
      <c r="DB14" s="270"/>
      <c r="DC14" s="270"/>
      <c r="DD14" s="270"/>
      <c r="DE14" s="270"/>
      <c r="DF14" s="270"/>
      <c r="DG14" s="270"/>
      <c r="DH14" s="270"/>
      <c r="DI14" s="270"/>
      <c r="DJ14" s="270"/>
      <c r="DK14" s="270"/>
      <c r="DL14" s="270"/>
      <c r="DM14" s="270"/>
      <c r="DN14" s="270"/>
      <c r="DO14" s="270"/>
      <c r="DP14" s="270"/>
      <c r="DQ14" s="270"/>
      <c r="DR14" s="270"/>
      <c r="DS14" s="270"/>
      <c r="DT14" s="270"/>
      <c r="DU14" s="270"/>
      <c r="DV14" s="270"/>
      <c r="DW14" s="270"/>
      <c r="DX14" s="270"/>
      <c r="DY14" s="270"/>
      <c r="DZ14" s="270"/>
      <c r="EA14" s="270"/>
      <c r="EB14" s="270"/>
      <c r="EC14" s="270"/>
      <c r="ED14" s="270"/>
      <c r="EE14" s="270"/>
      <c r="EF14" s="270"/>
      <c r="EG14" s="270"/>
      <c r="EH14" s="270"/>
      <c r="EI14" s="270"/>
      <c r="EJ14" s="270"/>
      <c r="EK14" s="270"/>
      <c r="EL14" s="270"/>
      <c r="EM14" s="270"/>
      <c r="EN14" s="270"/>
      <c r="EO14" s="270"/>
      <c r="EP14" s="270"/>
      <c r="EQ14" s="270"/>
      <c r="ER14" s="270"/>
      <c r="ES14" s="270"/>
      <c r="ET14" s="270"/>
      <c r="EU14" s="270"/>
      <c r="EV14" s="270"/>
      <c r="EW14" s="270"/>
      <c r="EX14" s="270"/>
      <c r="EY14" s="270"/>
      <c r="EZ14" s="270"/>
      <c r="FA14" s="270"/>
      <c r="FB14" s="270"/>
      <c r="FC14" s="270"/>
      <c r="FD14" s="270"/>
      <c r="FE14" s="270"/>
      <c r="FF14" s="270"/>
      <c r="FG14" s="270"/>
      <c r="FH14" s="270"/>
      <c r="FI14" s="270"/>
      <c r="FJ14" s="270"/>
      <c r="FK14" s="270"/>
      <c r="FL14" s="270"/>
      <c r="FM14" s="270"/>
      <c r="FN14" s="270"/>
      <c r="FO14" s="270"/>
      <c r="FP14" s="270"/>
      <c r="FQ14" s="270"/>
      <c r="FR14" s="270"/>
      <c r="FS14" s="270"/>
      <c r="FT14" s="270"/>
      <c r="FU14" s="270"/>
      <c r="FV14" s="270"/>
      <c r="FW14" s="270"/>
      <c r="FX14" s="270"/>
      <c r="FY14" s="270"/>
      <c r="FZ14" s="270"/>
      <c r="GA14" s="270"/>
      <c r="GB14" s="270"/>
      <c r="GC14" s="270"/>
      <c r="GD14" s="270"/>
      <c r="GE14" s="270"/>
      <c r="GF14" s="270"/>
      <c r="GG14" s="270"/>
      <c r="GH14" s="270"/>
      <c r="GI14" s="270"/>
      <c r="GJ14" s="270"/>
      <c r="GK14" s="270"/>
      <c r="GL14" s="270"/>
      <c r="GM14" s="270"/>
      <c r="GN14" s="270"/>
    </row>
    <row r="15" spans="2:196" s="269" customFormat="1" ht="12.75" x14ac:dyDescent="0.2">
      <c r="B15" s="271">
        <v>3</v>
      </c>
      <c r="C15" s="271" t="s">
        <v>53</v>
      </c>
      <c r="D15" s="272" t="s">
        <v>54</v>
      </c>
      <c r="E15" s="422">
        <v>120</v>
      </c>
      <c r="F15" s="421">
        <v>165</v>
      </c>
      <c r="G15" s="421">
        <v>165</v>
      </c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0"/>
      <c r="CH15" s="270"/>
      <c r="CI15" s="270"/>
      <c r="CJ15" s="270"/>
      <c r="CK15" s="270"/>
      <c r="CL15" s="270"/>
      <c r="CM15" s="270"/>
      <c r="CN15" s="270"/>
      <c r="CO15" s="270"/>
      <c r="CP15" s="270"/>
      <c r="CQ15" s="270"/>
      <c r="CR15" s="270"/>
      <c r="CS15" s="270"/>
      <c r="CT15" s="270"/>
      <c r="CU15" s="270"/>
      <c r="CV15" s="270"/>
      <c r="CW15" s="270"/>
      <c r="CX15" s="270"/>
      <c r="CY15" s="270"/>
      <c r="CZ15" s="270"/>
      <c r="DA15" s="270"/>
      <c r="DB15" s="270"/>
      <c r="DC15" s="270"/>
      <c r="DD15" s="270"/>
      <c r="DE15" s="270"/>
      <c r="DF15" s="270"/>
      <c r="DG15" s="270"/>
      <c r="DH15" s="270"/>
      <c r="DI15" s="270"/>
      <c r="DJ15" s="270"/>
      <c r="DK15" s="270"/>
      <c r="DL15" s="270"/>
      <c r="DM15" s="270"/>
      <c r="DN15" s="270"/>
      <c r="DO15" s="270"/>
      <c r="DP15" s="270"/>
      <c r="DQ15" s="270"/>
      <c r="DR15" s="270"/>
      <c r="DS15" s="270"/>
      <c r="DT15" s="270"/>
      <c r="DU15" s="270"/>
      <c r="DV15" s="270"/>
      <c r="DW15" s="270"/>
      <c r="DX15" s="270"/>
      <c r="DY15" s="270"/>
      <c r="DZ15" s="270"/>
      <c r="EA15" s="270"/>
      <c r="EB15" s="270"/>
      <c r="EC15" s="270"/>
      <c r="ED15" s="270"/>
      <c r="EE15" s="270"/>
      <c r="EF15" s="270"/>
      <c r="EG15" s="270"/>
      <c r="EH15" s="270"/>
      <c r="EI15" s="270"/>
      <c r="EJ15" s="270"/>
      <c r="EK15" s="270"/>
      <c r="EL15" s="270"/>
      <c r="EM15" s="270"/>
      <c r="EN15" s="270"/>
      <c r="EO15" s="270"/>
      <c r="EP15" s="270"/>
      <c r="EQ15" s="270"/>
      <c r="ER15" s="270"/>
      <c r="ES15" s="270"/>
      <c r="ET15" s="270"/>
      <c r="EU15" s="270"/>
      <c r="EV15" s="270"/>
      <c r="EW15" s="270"/>
      <c r="EX15" s="270"/>
      <c r="EY15" s="270"/>
      <c r="EZ15" s="270"/>
      <c r="FA15" s="270"/>
      <c r="FB15" s="270"/>
      <c r="FC15" s="270"/>
      <c r="FD15" s="270"/>
      <c r="FE15" s="270"/>
      <c r="FF15" s="270"/>
      <c r="FG15" s="270"/>
      <c r="FH15" s="270"/>
      <c r="FI15" s="270"/>
      <c r="FJ15" s="270"/>
      <c r="FK15" s="270"/>
      <c r="FL15" s="270"/>
      <c r="FM15" s="270"/>
      <c r="FN15" s="270"/>
      <c r="FO15" s="270"/>
      <c r="FP15" s="270"/>
      <c r="FQ15" s="270"/>
      <c r="FR15" s="270"/>
      <c r="FS15" s="270"/>
      <c r="FT15" s="270"/>
      <c r="FU15" s="270"/>
      <c r="FV15" s="270"/>
      <c r="FW15" s="270"/>
      <c r="FX15" s="270"/>
      <c r="FY15" s="270"/>
      <c r="FZ15" s="270"/>
      <c r="GA15" s="270"/>
      <c r="GB15" s="270"/>
      <c r="GC15" s="270"/>
      <c r="GD15" s="270"/>
      <c r="GE15" s="270"/>
      <c r="GF15" s="270"/>
      <c r="GG15" s="270"/>
      <c r="GH15" s="270"/>
      <c r="GI15" s="270"/>
      <c r="GJ15" s="270"/>
      <c r="GK15" s="270"/>
      <c r="GL15" s="270"/>
      <c r="GM15" s="270"/>
      <c r="GN15" s="270"/>
    </row>
    <row r="16" spans="2:196" s="269" customFormat="1" ht="12.75" x14ac:dyDescent="0.2">
      <c r="B16" s="271">
        <v>4</v>
      </c>
      <c r="C16" s="271" t="s">
        <v>55</v>
      </c>
      <c r="D16" s="272" t="s">
        <v>56</v>
      </c>
      <c r="E16" s="422">
        <v>1050</v>
      </c>
      <c r="F16" s="421">
        <v>1050</v>
      </c>
      <c r="G16" s="421">
        <v>1050</v>
      </c>
      <c r="K16" s="269" t="s">
        <v>57</v>
      </c>
    </row>
    <row r="17" spans="2:9" s="269" customFormat="1" ht="12.75" x14ac:dyDescent="0.2">
      <c r="B17" s="271">
        <v>5</v>
      </c>
      <c r="C17" s="271" t="s">
        <v>58</v>
      </c>
      <c r="D17" s="272" t="s">
        <v>59</v>
      </c>
      <c r="E17" s="422">
        <v>25256.7</v>
      </c>
      <c r="F17" s="421">
        <v>25192</v>
      </c>
      <c r="G17" s="421">
        <v>25192</v>
      </c>
    </row>
    <row r="18" spans="2:9" s="269" customFormat="1" ht="12.75" x14ac:dyDescent="0.2">
      <c r="B18" s="271">
        <v>6</v>
      </c>
      <c r="C18" s="271" t="s">
        <v>60</v>
      </c>
      <c r="D18" s="272" t="s">
        <v>61</v>
      </c>
      <c r="E18" s="422">
        <v>7632</v>
      </c>
      <c r="F18" s="421">
        <v>7632</v>
      </c>
      <c r="G18" s="421">
        <v>7632</v>
      </c>
    </row>
    <row r="19" spans="2:9" s="269" customFormat="1" ht="12.75" x14ac:dyDescent="0.2">
      <c r="B19" s="271"/>
      <c r="C19" s="271"/>
      <c r="D19" s="273" t="s">
        <v>62</v>
      </c>
      <c r="E19" s="423">
        <v>4876.5</v>
      </c>
      <c r="F19" s="423">
        <v>4876.5</v>
      </c>
      <c r="G19" s="423">
        <v>4876.5</v>
      </c>
      <c r="I19" s="269" t="s">
        <v>7</v>
      </c>
    </row>
    <row r="20" spans="2:9" s="269" customFormat="1" ht="25.5" x14ac:dyDescent="0.2">
      <c r="B20" s="271">
        <v>7</v>
      </c>
      <c r="C20" s="271" t="s">
        <v>63</v>
      </c>
      <c r="D20" s="274" t="s">
        <v>64</v>
      </c>
      <c r="E20" s="421">
        <v>100</v>
      </c>
      <c r="F20" s="421">
        <v>100</v>
      </c>
      <c r="G20" s="421">
        <v>100</v>
      </c>
    </row>
    <row r="21" spans="2:9" s="269" customFormat="1" ht="12.75" x14ac:dyDescent="0.2">
      <c r="B21" s="271">
        <v>9</v>
      </c>
      <c r="C21" s="271"/>
      <c r="D21" s="274" t="s">
        <v>65</v>
      </c>
      <c r="E21" s="421">
        <v>350</v>
      </c>
      <c r="F21" s="421">
        <v>350</v>
      </c>
      <c r="G21" s="421">
        <v>350</v>
      </c>
    </row>
    <row r="22" spans="2:9" s="269" customFormat="1" ht="12.75" x14ac:dyDescent="0.2">
      <c r="B22" s="271">
        <v>10</v>
      </c>
      <c r="C22" s="271" t="s">
        <v>66</v>
      </c>
      <c r="D22" s="274" t="s">
        <v>67</v>
      </c>
      <c r="E22" s="421">
        <v>4400</v>
      </c>
      <c r="F22" s="421">
        <v>4400</v>
      </c>
      <c r="G22" s="421">
        <v>4400</v>
      </c>
    </row>
    <row r="23" spans="2:9" s="269" customFormat="1" ht="25.5" x14ac:dyDescent="0.2">
      <c r="B23" s="271">
        <v>11</v>
      </c>
      <c r="C23" s="271" t="s">
        <v>68</v>
      </c>
      <c r="D23" s="274" t="s">
        <v>69</v>
      </c>
      <c r="E23" s="421">
        <v>25</v>
      </c>
      <c r="F23" s="421">
        <v>25</v>
      </c>
      <c r="G23" s="421">
        <v>25</v>
      </c>
    </row>
    <row r="24" spans="2:9" s="269" customFormat="1" ht="12.75" x14ac:dyDescent="0.2">
      <c r="B24" s="271">
        <v>12</v>
      </c>
      <c r="C24" s="271" t="s">
        <v>68</v>
      </c>
      <c r="D24" s="274" t="s">
        <v>70</v>
      </c>
      <c r="E24" s="421">
        <v>1.5</v>
      </c>
      <c r="F24" s="421">
        <v>1.5</v>
      </c>
      <c r="G24" s="421">
        <v>1.5</v>
      </c>
    </row>
    <row r="25" spans="2:9" s="269" customFormat="1" ht="12.75" x14ac:dyDescent="0.2">
      <c r="B25" s="271"/>
      <c r="C25" s="271"/>
      <c r="D25" s="274"/>
      <c r="E25" s="421"/>
      <c r="F25" s="421"/>
      <c r="G25" s="421"/>
    </row>
    <row r="26" spans="2:9" s="269" customFormat="1" ht="12.75" x14ac:dyDescent="0.2">
      <c r="B26" s="271"/>
      <c r="C26" s="271"/>
      <c r="D26" s="275" t="s">
        <v>71</v>
      </c>
      <c r="E26" s="424">
        <v>133485.20000000001</v>
      </c>
      <c r="F26" s="424">
        <v>131415.5</v>
      </c>
      <c r="G26" s="424">
        <v>131415.5</v>
      </c>
    </row>
    <row r="27" spans="2:9" s="269" customFormat="1" ht="12.75" x14ac:dyDescent="0.2">
      <c r="B27" s="271">
        <v>13</v>
      </c>
      <c r="C27" s="271"/>
      <c r="D27" s="275" t="s">
        <v>455</v>
      </c>
      <c r="E27" s="424">
        <v>229662.3</v>
      </c>
      <c r="F27" s="423">
        <v>182926.5</v>
      </c>
      <c r="G27" s="423">
        <v>182926.5</v>
      </c>
    </row>
    <row r="28" spans="2:9" s="269" customFormat="1" ht="12.75" x14ac:dyDescent="0.2">
      <c r="B28" s="271"/>
      <c r="C28" s="271"/>
      <c r="D28" s="396" t="s">
        <v>456</v>
      </c>
      <c r="E28" s="423"/>
      <c r="F28" s="421"/>
      <c r="G28" s="421"/>
    </row>
    <row r="29" spans="2:9" s="269" customFormat="1" ht="12.75" x14ac:dyDescent="0.2">
      <c r="B29" s="271"/>
      <c r="C29" s="271" t="s">
        <v>597</v>
      </c>
      <c r="D29" s="276" t="s">
        <v>72</v>
      </c>
      <c r="E29" s="424">
        <v>213225</v>
      </c>
      <c r="F29" s="424">
        <v>170580</v>
      </c>
      <c r="G29" s="424">
        <v>170580</v>
      </c>
    </row>
    <row r="30" spans="2:9" s="269" customFormat="1" ht="63.75" x14ac:dyDescent="0.2">
      <c r="B30" s="271"/>
      <c r="C30" s="271" t="s">
        <v>652</v>
      </c>
      <c r="D30" s="277" t="s">
        <v>457</v>
      </c>
      <c r="E30" s="424">
        <v>12346.5</v>
      </c>
      <c r="F30" s="424">
        <v>12346.5</v>
      </c>
      <c r="G30" s="424">
        <v>12346.5</v>
      </c>
    </row>
    <row r="31" spans="2:9" s="269" customFormat="1" ht="76.5" x14ac:dyDescent="0.2">
      <c r="B31" s="271"/>
      <c r="C31" s="271"/>
      <c r="D31" s="277" t="s">
        <v>653</v>
      </c>
      <c r="E31" s="424"/>
      <c r="F31" s="424"/>
      <c r="G31" s="424"/>
    </row>
    <row r="32" spans="2:9" s="269" customFormat="1" ht="12.75" x14ac:dyDescent="0.2">
      <c r="B32" s="271"/>
      <c r="C32" s="271"/>
      <c r="D32" s="425"/>
      <c r="E32" s="424"/>
      <c r="F32" s="421"/>
      <c r="G32" s="421"/>
    </row>
    <row r="33" spans="2:9" s="269" customFormat="1" ht="12.75" x14ac:dyDescent="0.2">
      <c r="B33" s="271"/>
      <c r="C33" s="271"/>
      <c r="D33" s="426"/>
      <c r="E33" s="427"/>
      <c r="F33" s="421"/>
      <c r="G33" s="421"/>
    </row>
    <row r="34" spans="2:9" s="269" customFormat="1" ht="63.75" x14ac:dyDescent="0.2">
      <c r="B34" s="271"/>
      <c r="C34" s="271" t="s">
        <v>654</v>
      </c>
      <c r="D34" s="426" t="s">
        <v>655</v>
      </c>
      <c r="E34" s="428">
        <v>3691.9</v>
      </c>
      <c r="F34" s="429">
        <v>0</v>
      </c>
      <c r="G34" s="429">
        <v>0</v>
      </c>
    </row>
    <row r="35" spans="2:9" s="269" customFormat="1" ht="63.75" x14ac:dyDescent="0.2">
      <c r="B35" s="271"/>
      <c r="C35" s="271" t="s">
        <v>656</v>
      </c>
      <c r="D35" s="426" t="s">
        <v>657</v>
      </c>
      <c r="E35" s="428">
        <v>398.9</v>
      </c>
      <c r="F35" s="429">
        <v>0</v>
      </c>
      <c r="G35" s="429">
        <v>0</v>
      </c>
    </row>
    <row r="36" spans="2:9" s="269" customFormat="1" ht="12.75" x14ac:dyDescent="0.2">
      <c r="B36" s="271">
        <v>14</v>
      </c>
      <c r="C36" s="271" t="s">
        <v>598</v>
      </c>
      <c r="D36" s="275" t="s">
        <v>73</v>
      </c>
      <c r="E36" s="424">
        <v>37969.68</v>
      </c>
      <c r="F36" s="424">
        <v>38276.828000000001</v>
      </c>
      <c r="G36" s="424">
        <v>38276.828000000001</v>
      </c>
    </row>
    <row r="37" spans="2:9" s="269" customFormat="1" ht="12.75" x14ac:dyDescent="0.2">
      <c r="B37" s="271"/>
      <c r="C37" s="271"/>
      <c r="D37" s="396" t="s">
        <v>74</v>
      </c>
      <c r="E37" s="422"/>
      <c r="F37" s="421"/>
      <c r="G37" s="421"/>
      <c r="I37" s="269" t="s">
        <v>7</v>
      </c>
    </row>
    <row r="38" spans="2:9" s="269" customFormat="1" ht="25.5" x14ac:dyDescent="0.2">
      <c r="B38" s="271"/>
      <c r="C38" s="271" t="s">
        <v>599</v>
      </c>
      <c r="D38" s="278" t="s">
        <v>458</v>
      </c>
      <c r="E38" s="383">
        <v>6170.1639999999998</v>
      </c>
      <c r="F38" s="383">
        <v>6477.3119999999999</v>
      </c>
      <c r="G38" s="430">
        <v>6477.3119999999999</v>
      </c>
    </row>
    <row r="39" spans="2:9" s="269" customFormat="1" ht="25.5" x14ac:dyDescent="0.2">
      <c r="B39" s="271"/>
      <c r="C39" s="271" t="s">
        <v>598</v>
      </c>
      <c r="D39" s="279" t="s">
        <v>459</v>
      </c>
      <c r="E39" s="383">
        <v>30045.916000000001</v>
      </c>
      <c r="F39" s="382">
        <v>30045.916000000001</v>
      </c>
      <c r="G39" s="431">
        <v>30045.916000000001</v>
      </c>
    </row>
    <row r="40" spans="2:9" s="269" customFormat="1" ht="20.25" customHeight="1" x14ac:dyDescent="0.2">
      <c r="B40" s="271"/>
      <c r="C40" s="271" t="s">
        <v>598</v>
      </c>
      <c r="D40" s="279" t="s">
        <v>658</v>
      </c>
      <c r="E40" s="383">
        <v>1753.6</v>
      </c>
      <c r="F40" s="382">
        <v>1753.6</v>
      </c>
      <c r="G40" s="431">
        <v>1753.6</v>
      </c>
    </row>
    <row r="41" spans="2:9" s="269" customFormat="1" ht="12.75" x14ac:dyDescent="0.2">
      <c r="B41" s="271">
        <v>15</v>
      </c>
      <c r="C41" s="271"/>
      <c r="D41" s="275" t="s">
        <v>76</v>
      </c>
      <c r="E41" s="384">
        <v>720361.7649999999</v>
      </c>
      <c r="F41" s="384">
        <v>699263.10599999991</v>
      </c>
      <c r="G41" s="384">
        <v>699517.38499999989</v>
      </c>
    </row>
    <row r="42" spans="2:9" s="269" customFormat="1" ht="12.75" x14ac:dyDescent="0.2">
      <c r="B42" s="271"/>
      <c r="C42" s="271"/>
      <c r="D42" s="280" t="s">
        <v>74</v>
      </c>
      <c r="E42" s="422"/>
      <c r="F42" s="421"/>
      <c r="G42" s="421"/>
    </row>
    <row r="43" spans="2:9" s="269" customFormat="1" ht="12.75" x14ac:dyDescent="0.2">
      <c r="B43" s="271"/>
      <c r="C43" s="271" t="s">
        <v>600</v>
      </c>
      <c r="D43" s="281" t="s">
        <v>77</v>
      </c>
      <c r="E43" s="383">
        <v>457640</v>
      </c>
      <c r="F43" s="383">
        <v>457640</v>
      </c>
      <c r="G43" s="383">
        <v>457640</v>
      </c>
    </row>
    <row r="44" spans="2:9" s="269" customFormat="1" ht="12.75" x14ac:dyDescent="0.2">
      <c r="B44" s="271"/>
      <c r="C44" s="271" t="s">
        <v>600</v>
      </c>
      <c r="D44" s="281" t="s">
        <v>78</v>
      </c>
      <c r="E44" s="383">
        <v>111578</v>
      </c>
      <c r="F44" s="383">
        <v>111367</v>
      </c>
      <c r="G44" s="383">
        <v>111367</v>
      </c>
    </row>
    <row r="45" spans="2:9" s="269" customFormat="1" ht="12.75" x14ac:dyDescent="0.2">
      <c r="B45" s="271"/>
      <c r="C45" s="271" t="s">
        <v>601</v>
      </c>
      <c r="D45" s="281" t="s">
        <v>460</v>
      </c>
      <c r="E45" s="383">
        <v>2229</v>
      </c>
      <c r="F45" s="383">
        <v>2317</v>
      </c>
      <c r="G45" s="383">
        <v>2410</v>
      </c>
      <c r="H45" s="269" t="s">
        <v>7</v>
      </c>
    </row>
    <row r="46" spans="2:9" s="269" customFormat="1" ht="12.75" x14ac:dyDescent="0.2">
      <c r="B46" s="271"/>
      <c r="C46" s="271" t="s">
        <v>602</v>
      </c>
      <c r="D46" s="282" t="s">
        <v>79</v>
      </c>
      <c r="E46" s="383">
        <v>4128.8940000000002</v>
      </c>
      <c r="F46" s="383">
        <v>4128.8940000000002</v>
      </c>
      <c r="G46" s="383">
        <v>4128.8940000000002</v>
      </c>
    </row>
    <row r="47" spans="2:9" s="269" customFormat="1" ht="33.75" x14ac:dyDescent="0.2">
      <c r="B47" s="271"/>
      <c r="C47" s="271" t="s">
        <v>603</v>
      </c>
      <c r="D47" s="283" t="s">
        <v>80</v>
      </c>
      <c r="E47" s="383">
        <v>2537</v>
      </c>
      <c r="F47" s="383">
        <v>2537</v>
      </c>
      <c r="G47" s="383">
        <v>2537</v>
      </c>
    </row>
    <row r="48" spans="2:9" s="269" customFormat="1" ht="22.5" x14ac:dyDescent="0.2">
      <c r="B48" s="271"/>
      <c r="C48" s="271" t="s">
        <v>604</v>
      </c>
      <c r="D48" s="283" t="s">
        <v>81</v>
      </c>
      <c r="E48" s="383">
        <v>126.029</v>
      </c>
      <c r="F48" s="383">
        <v>131.97</v>
      </c>
      <c r="G48" s="383">
        <v>135.929</v>
      </c>
    </row>
    <row r="49" spans="2:7" s="269" customFormat="1" ht="12.75" x14ac:dyDescent="0.2">
      <c r="B49" s="271"/>
      <c r="C49" s="271"/>
      <c r="D49" s="283"/>
      <c r="E49" s="383"/>
      <c r="F49" s="383"/>
      <c r="G49" s="383"/>
    </row>
    <row r="50" spans="2:7" s="269" customFormat="1" ht="33.75" x14ac:dyDescent="0.2">
      <c r="B50" s="271"/>
      <c r="C50" s="271" t="s">
        <v>600</v>
      </c>
      <c r="D50" s="283" t="s">
        <v>461</v>
      </c>
      <c r="E50" s="383">
        <v>59.7</v>
      </c>
      <c r="F50" s="382">
        <v>59.7</v>
      </c>
      <c r="G50" s="382">
        <v>59.7</v>
      </c>
    </row>
    <row r="51" spans="2:7" s="269" customFormat="1" ht="33.75" x14ac:dyDescent="0.2">
      <c r="B51" s="271"/>
      <c r="C51" s="271" t="s">
        <v>659</v>
      </c>
      <c r="D51" s="283" t="s">
        <v>660</v>
      </c>
      <c r="E51" s="383">
        <v>35767.241999999998</v>
      </c>
      <c r="F51" s="383">
        <v>35767.241999999998</v>
      </c>
      <c r="G51" s="383">
        <v>35767.241999999998</v>
      </c>
    </row>
    <row r="52" spans="2:7" s="269" customFormat="1" ht="33.75" x14ac:dyDescent="0.2">
      <c r="B52" s="271"/>
      <c r="C52" s="271" t="s">
        <v>605</v>
      </c>
      <c r="D52" s="283" t="s">
        <v>82</v>
      </c>
      <c r="E52" s="383">
        <v>100499</v>
      </c>
      <c r="F52" s="382">
        <v>80399</v>
      </c>
      <c r="G52" s="382">
        <v>80399</v>
      </c>
    </row>
    <row r="53" spans="2:7" s="269" customFormat="1" ht="22.5" x14ac:dyDescent="0.2">
      <c r="B53" s="271"/>
      <c r="C53" s="271" t="s">
        <v>606</v>
      </c>
      <c r="D53" s="283" t="s">
        <v>462</v>
      </c>
      <c r="E53" s="383">
        <v>944.4</v>
      </c>
      <c r="F53" s="382">
        <v>0</v>
      </c>
      <c r="G53" s="382">
        <v>0</v>
      </c>
    </row>
    <row r="54" spans="2:7" s="269" customFormat="1" ht="22.5" x14ac:dyDescent="0.2">
      <c r="B54" s="271"/>
      <c r="C54" s="271" t="s">
        <v>607</v>
      </c>
      <c r="D54" s="283" t="s">
        <v>463</v>
      </c>
      <c r="E54" s="383">
        <v>3004</v>
      </c>
      <c r="F54" s="383">
        <v>3035</v>
      </c>
      <c r="G54" s="383">
        <v>3152</v>
      </c>
    </row>
    <row r="55" spans="2:7" s="269" customFormat="1" ht="22.5" x14ac:dyDescent="0.2">
      <c r="B55" s="271"/>
      <c r="C55" s="271" t="s">
        <v>600</v>
      </c>
      <c r="D55" s="283" t="s">
        <v>464</v>
      </c>
      <c r="E55" s="383">
        <v>370</v>
      </c>
      <c r="F55" s="383">
        <v>372</v>
      </c>
      <c r="G55" s="383">
        <v>383</v>
      </c>
    </row>
    <row r="56" spans="2:7" s="269" customFormat="1" ht="22.5" x14ac:dyDescent="0.2">
      <c r="B56" s="271"/>
      <c r="C56" s="271" t="s">
        <v>600</v>
      </c>
      <c r="D56" s="283" t="s">
        <v>465</v>
      </c>
      <c r="E56" s="383">
        <v>738</v>
      </c>
      <c r="F56" s="383">
        <v>746</v>
      </c>
      <c r="G56" s="383">
        <v>772</v>
      </c>
    </row>
    <row r="57" spans="2:7" s="269" customFormat="1" ht="33.75" x14ac:dyDescent="0.2">
      <c r="B57" s="271"/>
      <c r="C57" s="271" t="s">
        <v>605</v>
      </c>
      <c r="D57" s="283" t="s">
        <v>466</v>
      </c>
      <c r="E57" s="383">
        <v>739</v>
      </c>
      <c r="F57" s="383">
        <v>744</v>
      </c>
      <c r="G57" s="383">
        <v>765</v>
      </c>
    </row>
    <row r="58" spans="2:7" s="269" customFormat="1" ht="33.75" x14ac:dyDescent="0.2">
      <c r="B58" s="271"/>
      <c r="C58" s="271" t="s">
        <v>603</v>
      </c>
      <c r="D58" s="283" t="s">
        <v>467</v>
      </c>
      <c r="E58" s="383">
        <v>1.5</v>
      </c>
      <c r="F58" s="382">
        <v>18.3</v>
      </c>
      <c r="G58" s="432">
        <v>0.62</v>
      </c>
    </row>
    <row r="59" spans="2:7" s="269" customFormat="1" ht="12.75" x14ac:dyDescent="0.2">
      <c r="B59" s="271">
        <v>16</v>
      </c>
      <c r="C59" s="271"/>
      <c r="D59" s="284" t="s">
        <v>83</v>
      </c>
      <c r="E59" s="384">
        <v>0</v>
      </c>
      <c r="F59" s="384">
        <v>0</v>
      </c>
      <c r="G59" s="384">
        <v>0</v>
      </c>
    </row>
    <row r="60" spans="2:7" s="269" customFormat="1" ht="12.75" x14ac:dyDescent="0.2">
      <c r="B60" s="271"/>
      <c r="C60" s="271"/>
      <c r="D60" s="283"/>
      <c r="E60" s="422"/>
      <c r="F60" s="421"/>
      <c r="G60" s="421"/>
    </row>
    <row r="61" spans="2:7" s="269" customFormat="1" ht="12.75" x14ac:dyDescent="0.2">
      <c r="B61" s="271"/>
      <c r="C61" s="486" t="s">
        <v>84</v>
      </c>
      <c r="D61" s="487"/>
      <c r="E61" s="424">
        <v>1121478.9449999998</v>
      </c>
      <c r="F61" s="424">
        <v>1051881.9339999999</v>
      </c>
      <c r="G61" s="424">
        <v>1052136.213</v>
      </c>
    </row>
    <row r="62" spans="2:7" s="269" customFormat="1" ht="12.75" x14ac:dyDescent="0.2"/>
    <row r="63" spans="2:7" s="269" customFormat="1" ht="12.75" x14ac:dyDescent="0.2"/>
    <row r="64" spans="2:7" s="269" customFormat="1" ht="12.75" x14ac:dyDescent="0.2"/>
    <row r="65" s="269" customFormat="1" ht="12.75" x14ac:dyDescent="0.2"/>
    <row r="66" s="269" customFormat="1" ht="12.75" x14ac:dyDescent="0.2"/>
    <row r="67" s="269" customFormat="1" ht="12.75" x14ac:dyDescent="0.2"/>
    <row r="68" s="269" customFormat="1" ht="12.75" x14ac:dyDescent="0.2"/>
    <row r="69" s="269" customFormat="1" ht="12.75" x14ac:dyDescent="0.2"/>
    <row r="70" s="269" customFormat="1" ht="12.75" x14ac:dyDescent="0.2"/>
    <row r="71" s="269" customFormat="1" ht="12.75" x14ac:dyDescent="0.2"/>
    <row r="72" s="269" customFormat="1" ht="12.75" x14ac:dyDescent="0.2"/>
    <row r="73" s="269" customFormat="1" ht="12.75" x14ac:dyDescent="0.2"/>
    <row r="74" s="269" customFormat="1" ht="12.75" x14ac:dyDescent="0.2"/>
    <row r="75" s="269" customFormat="1" ht="12.75" x14ac:dyDescent="0.2"/>
    <row r="76" s="269" customFormat="1" ht="12.75" x14ac:dyDescent="0.2"/>
    <row r="77" s="269" customFormat="1" ht="12.75" x14ac:dyDescent="0.2"/>
    <row r="78" s="269" customFormat="1" ht="12.75" x14ac:dyDescent="0.2"/>
    <row r="79" s="269" customFormat="1" ht="12.75" x14ac:dyDescent="0.2"/>
    <row r="80" s="269" customFormat="1" ht="12.75" x14ac:dyDescent="0.2"/>
    <row r="81" s="269" customFormat="1" ht="12.75" x14ac:dyDescent="0.2"/>
    <row r="82" s="269" customFormat="1" ht="12.75" x14ac:dyDescent="0.2"/>
    <row r="83" s="269" customFormat="1" ht="12.75" x14ac:dyDescent="0.2"/>
    <row r="84" s="269" customFormat="1" ht="12.75" x14ac:dyDescent="0.2"/>
    <row r="85" s="269" customFormat="1" ht="12.75" x14ac:dyDescent="0.2"/>
    <row r="86" s="269" customFormat="1" ht="12.75" x14ac:dyDescent="0.2"/>
    <row r="87" s="269" customFormat="1" ht="12.75" x14ac:dyDescent="0.2"/>
    <row r="88" s="269" customFormat="1" ht="12.75" x14ac:dyDescent="0.2"/>
    <row r="89" s="269" customFormat="1" ht="12.75" x14ac:dyDescent="0.2"/>
    <row r="90" s="269" customFormat="1" ht="12.75" x14ac:dyDescent="0.2"/>
    <row r="91" s="269" customFormat="1" ht="12.75" x14ac:dyDescent="0.2"/>
    <row r="92" s="269" customFormat="1" ht="12.75" x14ac:dyDescent="0.2"/>
    <row r="93" s="269" customFormat="1" ht="12.75" x14ac:dyDescent="0.2"/>
    <row r="94" s="269" customFormat="1" ht="12.75" x14ac:dyDescent="0.2"/>
    <row r="95" s="269" customFormat="1" ht="12.75" x14ac:dyDescent="0.2"/>
    <row r="96" s="269" customFormat="1" ht="12.75" x14ac:dyDescent="0.2"/>
    <row r="97" s="269" customFormat="1" ht="12.75" x14ac:dyDescent="0.2"/>
    <row r="98" s="269" customFormat="1" ht="12.75" x14ac:dyDescent="0.2"/>
    <row r="99" s="269" customFormat="1" ht="12.75" x14ac:dyDescent="0.2"/>
    <row r="100" s="269" customFormat="1" ht="12.75" x14ac:dyDescent="0.2"/>
    <row r="101" s="269" customFormat="1" ht="12.75" x14ac:dyDescent="0.2"/>
    <row r="102" s="269" customFormat="1" ht="12.75" x14ac:dyDescent="0.2"/>
    <row r="103" s="269" customFormat="1" ht="12.75" x14ac:dyDescent="0.2"/>
    <row r="104" s="269" customFormat="1" ht="12.75" x14ac:dyDescent="0.2"/>
    <row r="105" s="269" customFormat="1" ht="12.75" x14ac:dyDescent="0.2"/>
    <row r="106" s="269" customFormat="1" ht="12.75" x14ac:dyDescent="0.2"/>
    <row r="107" s="269" customFormat="1" ht="12.75" x14ac:dyDescent="0.2"/>
    <row r="108" s="269" customFormat="1" ht="12.75" x14ac:dyDescent="0.2"/>
    <row r="109" s="269" customFormat="1" ht="12.75" x14ac:dyDescent="0.2"/>
    <row r="110" s="269" customFormat="1" ht="12.75" x14ac:dyDescent="0.2"/>
    <row r="111" s="269" customFormat="1" ht="12.75" x14ac:dyDescent="0.2"/>
    <row r="112" s="269" customFormat="1" ht="12.75" x14ac:dyDescent="0.2"/>
    <row r="113" s="269" customFormat="1" ht="12.75" x14ac:dyDescent="0.2"/>
    <row r="114" s="269" customFormat="1" ht="12.75" x14ac:dyDescent="0.2"/>
    <row r="115" s="269" customFormat="1" ht="12.75" x14ac:dyDescent="0.2"/>
    <row r="116" s="269" customFormat="1" ht="12.75" x14ac:dyDescent="0.2"/>
    <row r="117" s="269" customFormat="1" ht="12.75" x14ac:dyDescent="0.2"/>
    <row r="118" s="269" customFormat="1" ht="12.75" x14ac:dyDescent="0.2"/>
    <row r="119" s="269" customFormat="1" ht="12.75" x14ac:dyDescent="0.2"/>
    <row r="120" s="269" customFormat="1" ht="12.75" x14ac:dyDescent="0.2"/>
    <row r="121" s="269" customFormat="1" ht="12.75" x14ac:dyDescent="0.2"/>
    <row r="122" s="269" customFormat="1" ht="12.75" x14ac:dyDescent="0.2"/>
    <row r="123" s="269" customFormat="1" ht="12.75" x14ac:dyDescent="0.2"/>
    <row r="124" s="269" customFormat="1" ht="12.75" x14ac:dyDescent="0.2"/>
    <row r="125" s="269" customFormat="1" ht="12.75" x14ac:dyDescent="0.2"/>
    <row r="126" s="269" customFormat="1" ht="12.75" x14ac:dyDescent="0.2"/>
    <row r="127" s="269" customFormat="1" ht="12.75" x14ac:dyDescent="0.2"/>
    <row r="128" s="269" customFormat="1" ht="12.75" x14ac:dyDescent="0.2"/>
    <row r="129" s="269" customFormat="1" ht="12.75" x14ac:dyDescent="0.2"/>
    <row r="130" s="269" customFormat="1" ht="12.75" x14ac:dyDescent="0.2"/>
    <row r="131" s="269" customFormat="1" ht="12.75" x14ac:dyDescent="0.2"/>
    <row r="132" s="269" customFormat="1" ht="12.75" x14ac:dyDescent="0.2"/>
    <row r="133" s="269" customFormat="1" ht="12.75" x14ac:dyDescent="0.2"/>
    <row r="134" s="269" customFormat="1" ht="12.75" x14ac:dyDescent="0.2"/>
    <row r="135" s="269" customFormat="1" ht="12.75" x14ac:dyDescent="0.2"/>
    <row r="136" s="269" customFormat="1" ht="12.75" x14ac:dyDescent="0.2"/>
    <row r="137" s="269" customFormat="1" ht="12.75" x14ac:dyDescent="0.2"/>
    <row r="138" s="269" customFormat="1" ht="12.75" x14ac:dyDescent="0.2"/>
    <row r="139" s="269" customFormat="1" ht="12.75" x14ac:dyDescent="0.2"/>
    <row r="140" s="269" customFormat="1" ht="12.75" x14ac:dyDescent="0.2"/>
    <row r="141" s="269" customFormat="1" ht="12.75" x14ac:dyDescent="0.2"/>
    <row r="142" s="269" customFormat="1" ht="12.75" x14ac:dyDescent="0.2"/>
  </sheetData>
  <mergeCells count="13">
    <mergeCell ref="C61:D61"/>
    <mergeCell ref="B9:G9"/>
    <mergeCell ref="D2:G2"/>
    <mergeCell ref="D3:G3"/>
    <mergeCell ref="C4:G4"/>
    <mergeCell ref="D5:G5"/>
    <mergeCell ref="B8:G8"/>
    <mergeCell ref="C10:E10"/>
    <mergeCell ref="E11:G11"/>
    <mergeCell ref="B12:B13"/>
    <mergeCell ref="C12:C13"/>
    <mergeCell ref="D12:D13"/>
    <mergeCell ref="E12:G12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R38"/>
  <sheetViews>
    <sheetView zoomScaleNormal="100" workbookViewId="0">
      <selection activeCell="I12" sqref="I12"/>
    </sheetView>
  </sheetViews>
  <sheetFormatPr defaultRowHeight="15" x14ac:dyDescent="0.25"/>
  <cols>
    <col min="1" max="1" width="25.42578125" customWidth="1"/>
    <col min="2" max="2" width="8" customWidth="1"/>
    <col min="3" max="3" width="7.140625" customWidth="1"/>
    <col min="4" max="4" width="7.5703125" customWidth="1"/>
    <col min="5" max="5" width="7" customWidth="1"/>
    <col min="6" max="6" width="7.5703125" customWidth="1"/>
    <col min="7" max="7" width="11.5703125" customWidth="1"/>
    <col min="11" max="11" width="3.85546875" customWidth="1"/>
  </cols>
  <sheetData>
    <row r="1" spans="1:226" x14ac:dyDescent="0.25">
      <c r="B1" s="572" t="s">
        <v>855</v>
      </c>
      <c r="C1" s="572"/>
      <c r="D1" s="572"/>
      <c r="E1" s="572"/>
      <c r="F1" s="572"/>
      <c r="G1" s="572"/>
      <c r="H1" s="572"/>
      <c r="I1" s="572"/>
    </row>
    <row r="2" spans="1:226" x14ac:dyDescent="0.25">
      <c r="B2" s="572" t="s">
        <v>344</v>
      </c>
      <c r="C2" s="572"/>
      <c r="D2" s="572"/>
      <c r="E2" s="572"/>
      <c r="F2" s="572"/>
      <c r="G2" s="572"/>
      <c r="H2" s="572"/>
      <c r="I2" s="572"/>
    </row>
    <row r="3" spans="1:226" x14ac:dyDescent="0.25">
      <c r="A3" s="572" t="s">
        <v>849</v>
      </c>
      <c r="B3" s="572"/>
      <c r="C3" s="572"/>
      <c r="D3" s="572"/>
      <c r="E3" s="572"/>
      <c r="F3" s="572"/>
      <c r="G3" s="572"/>
      <c r="H3" s="572"/>
      <c r="I3" s="572"/>
    </row>
    <row r="4" spans="1:226" x14ac:dyDescent="0.25">
      <c r="A4" s="404"/>
      <c r="B4" s="404"/>
      <c r="C4" s="404"/>
      <c r="D4" s="404"/>
      <c r="E4" s="572" t="s">
        <v>661</v>
      </c>
      <c r="F4" s="572"/>
      <c r="G4" s="572"/>
      <c r="H4" s="572"/>
      <c r="I4" s="572"/>
    </row>
    <row r="5" spans="1:226" x14ac:dyDescent="0.25">
      <c r="A5" s="154"/>
      <c r="B5" s="572" t="s">
        <v>847</v>
      </c>
      <c r="C5" s="572"/>
      <c r="D5" s="572"/>
      <c r="E5" s="572"/>
      <c r="F5" s="572"/>
      <c r="G5" s="572"/>
      <c r="H5" s="572"/>
      <c r="I5" s="572"/>
    </row>
    <row r="6" spans="1:226" ht="44.65" customHeight="1" x14ac:dyDescent="0.25">
      <c r="A6" s="562" t="s">
        <v>592</v>
      </c>
      <c r="B6" s="562"/>
      <c r="C6" s="562"/>
      <c r="D6" s="562"/>
      <c r="E6" s="562"/>
      <c r="F6" s="562"/>
      <c r="G6" s="562"/>
      <c r="H6" s="562"/>
      <c r="I6" s="562"/>
      <c r="J6" s="155"/>
      <c r="K6" s="155"/>
      <c r="M6" s="155"/>
    </row>
    <row r="7" spans="1:226" ht="14.25" customHeight="1" x14ac:dyDescent="0.25">
      <c r="A7" s="403"/>
      <c r="B7" s="403"/>
      <c r="C7" s="403"/>
      <c r="D7" s="403"/>
      <c r="E7" s="403"/>
      <c r="F7" s="403"/>
      <c r="G7" s="403"/>
      <c r="H7" s="567" t="s">
        <v>355</v>
      </c>
      <c r="I7" s="567"/>
      <c r="J7" s="155"/>
      <c r="K7" s="155"/>
      <c r="M7" s="155"/>
    </row>
    <row r="8" spans="1:226" ht="13.7" customHeight="1" x14ac:dyDescent="0.25">
      <c r="A8" s="403"/>
      <c r="B8" s="568" t="s">
        <v>356</v>
      </c>
      <c r="C8" s="569"/>
      <c r="D8" s="569"/>
      <c r="E8" s="569"/>
      <c r="F8" s="569"/>
      <c r="G8" s="569"/>
      <c r="H8" s="569"/>
      <c r="I8" s="570"/>
      <c r="J8" s="155"/>
      <c r="K8" s="155"/>
      <c r="M8" s="155"/>
    </row>
    <row r="9" spans="1:226" ht="17.850000000000001" customHeight="1" x14ac:dyDescent="0.25">
      <c r="A9" s="563" t="s">
        <v>348</v>
      </c>
      <c r="B9" s="565" t="s">
        <v>50</v>
      </c>
      <c r="C9" s="571"/>
      <c r="D9" s="571"/>
      <c r="E9" s="571"/>
      <c r="F9" s="571"/>
      <c r="G9" s="571"/>
      <c r="H9" s="540" t="s">
        <v>454</v>
      </c>
      <c r="I9" s="540" t="s">
        <v>590</v>
      </c>
      <c r="J9" s="155"/>
      <c r="K9" s="155"/>
      <c r="L9" s="155"/>
      <c r="N9" s="155"/>
    </row>
    <row r="10" spans="1:226" ht="94.7" customHeight="1" x14ac:dyDescent="0.25">
      <c r="A10" s="564"/>
      <c r="B10" s="566"/>
      <c r="C10" s="156" t="s">
        <v>357</v>
      </c>
      <c r="D10" s="157" t="s">
        <v>358</v>
      </c>
      <c r="E10" s="156" t="s">
        <v>359</v>
      </c>
      <c r="F10" s="158" t="s">
        <v>360</v>
      </c>
      <c r="G10" s="159" t="s">
        <v>361</v>
      </c>
      <c r="H10" s="540"/>
      <c r="I10" s="540"/>
      <c r="J10" s="155"/>
      <c r="K10" s="155"/>
      <c r="L10" s="155"/>
      <c r="M10" s="160"/>
      <c r="N10" s="155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</row>
    <row r="11" spans="1:226" ht="9.75" customHeight="1" thickBot="1" x14ac:dyDescent="0.3">
      <c r="A11" s="142" t="s">
        <v>245</v>
      </c>
      <c r="B11" s="142" t="s">
        <v>93</v>
      </c>
      <c r="C11" s="142" t="s">
        <v>247</v>
      </c>
      <c r="D11" s="161" t="s">
        <v>350</v>
      </c>
      <c r="E11" s="142" t="s">
        <v>362</v>
      </c>
      <c r="F11" s="161" t="s">
        <v>363</v>
      </c>
      <c r="G11" s="142" t="s">
        <v>364</v>
      </c>
      <c r="H11" s="142" t="s">
        <v>196</v>
      </c>
      <c r="I11" s="161" t="s">
        <v>129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</row>
    <row r="12" spans="1:226" x14ac:dyDescent="0.25">
      <c r="A12" s="162" t="s">
        <v>320</v>
      </c>
      <c r="B12" s="163">
        <v>454.75887416787725</v>
      </c>
      <c r="C12" s="11">
        <v>4.539974412906302</v>
      </c>
      <c r="D12" s="11">
        <v>99.87943708393864</v>
      </c>
      <c r="E12" s="11">
        <v>4.539974412906302</v>
      </c>
      <c r="F12" s="11">
        <v>255</v>
      </c>
      <c r="G12" s="11">
        <v>90.799488258126047</v>
      </c>
      <c r="H12" s="10">
        <v>454.75887416787725</v>
      </c>
      <c r="I12" s="10">
        <v>454.75887416787725</v>
      </c>
      <c r="J12" s="5" t="s">
        <v>7</v>
      </c>
      <c r="K12" s="5"/>
      <c r="L12" s="5"/>
      <c r="M12" s="5"/>
      <c r="N12" s="5"/>
      <c r="O12" s="5"/>
      <c r="P12" s="164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</row>
    <row r="13" spans="1:226" x14ac:dyDescent="0.25">
      <c r="A13" s="165" t="s">
        <v>321</v>
      </c>
      <c r="B13" s="163">
        <v>1018.3387904677232</v>
      </c>
      <c r="C13" s="23">
        <v>0</v>
      </c>
      <c r="D13" s="11">
        <v>224.16939523386165</v>
      </c>
      <c r="E13" s="11">
        <v>10.189517965175529</v>
      </c>
      <c r="F13" s="11">
        <v>570</v>
      </c>
      <c r="G13" s="11">
        <v>213.9798772686861</v>
      </c>
      <c r="H13" s="10">
        <v>1018.3387904677232</v>
      </c>
      <c r="I13" s="10">
        <v>1018.3387904677232</v>
      </c>
      <c r="J13" s="5"/>
      <c r="K13" s="5"/>
      <c r="L13" s="5"/>
      <c r="M13" s="5"/>
      <c r="N13" s="5"/>
      <c r="O13" s="5"/>
      <c r="P13" s="164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</row>
    <row r="14" spans="1:226" x14ac:dyDescent="0.25">
      <c r="A14" s="165" t="s">
        <v>322</v>
      </c>
      <c r="B14" s="163">
        <v>806.97105188975866</v>
      </c>
      <c r="C14" s="23">
        <v>0</v>
      </c>
      <c r="D14" s="11">
        <v>177.4855259448793</v>
      </c>
      <c r="E14" s="11">
        <v>8.0675239065854232</v>
      </c>
      <c r="F14" s="11">
        <v>452</v>
      </c>
      <c r="G14" s="11">
        <v>169.41800203829388</v>
      </c>
      <c r="H14" s="10">
        <v>806.97105188975866</v>
      </c>
      <c r="I14" s="10">
        <v>806.97105188975866</v>
      </c>
      <c r="J14" s="5"/>
      <c r="K14" s="5"/>
      <c r="L14" s="5"/>
      <c r="M14" s="5"/>
      <c r="N14" s="5"/>
      <c r="O14" s="5"/>
      <c r="P14" s="164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</row>
    <row r="15" spans="1:226" x14ac:dyDescent="0.25">
      <c r="A15" s="165" t="s">
        <v>323</v>
      </c>
      <c r="B15" s="163">
        <v>121.96361428540449</v>
      </c>
      <c r="C15" s="23">
        <v>1.2264457792137387</v>
      </c>
      <c r="D15" s="11">
        <v>26.981807142702252</v>
      </c>
      <c r="E15" s="11">
        <v>1.2264457792137387</v>
      </c>
      <c r="F15" s="11">
        <v>68</v>
      </c>
      <c r="G15" s="11">
        <v>24.528915584274774</v>
      </c>
      <c r="H15" s="10">
        <v>121.96361428540449</v>
      </c>
      <c r="I15" s="10">
        <v>121.96361428540449</v>
      </c>
      <c r="J15" s="5"/>
      <c r="K15" s="5"/>
      <c r="L15" s="5"/>
      <c r="M15" s="5"/>
      <c r="N15" s="5"/>
      <c r="O15" s="5"/>
      <c r="P15" s="164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</row>
    <row r="16" spans="1:226" x14ac:dyDescent="0.25">
      <c r="A16" s="165" t="s">
        <v>365</v>
      </c>
      <c r="B16" s="163">
        <v>0</v>
      </c>
      <c r="C16" s="23">
        <v>0</v>
      </c>
      <c r="D16" s="11">
        <v>0</v>
      </c>
      <c r="E16" s="11">
        <v>0</v>
      </c>
      <c r="F16" s="11">
        <v>0</v>
      </c>
      <c r="G16" s="11">
        <v>0</v>
      </c>
      <c r="H16" s="10">
        <v>0</v>
      </c>
      <c r="I16" s="10">
        <v>0</v>
      </c>
      <c r="J16" s="5"/>
      <c r="K16" s="5"/>
      <c r="L16" s="5"/>
      <c r="M16" s="5"/>
      <c r="N16" s="5"/>
      <c r="O16" s="5"/>
      <c r="P16" s="164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</row>
    <row r="17" spans="1:226" x14ac:dyDescent="0.25">
      <c r="A17" s="165" t="s">
        <v>325</v>
      </c>
      <c r="B17" s="163">
        <v>579.79107487477495</v>
      </c>
      <c r="C17" s="23">
        <v>5.7907062471539756</v>
      </c>
      <c r="D17" s="11">
        <v>127.39553743738746</v>
      </c>
      <c r="E17" s="11">
        <v>5.7907062471539756</v>
      </c>
      <c r="F17" s="11">
        <v>325</v>
      </c>
      <c r="G17" s="11">
        <v>115.81412494307952</v>
      </c>
      <c r="H17" s="10">
        <v>579.79107487477495</v>
      </c>
      <c r="I17" s="10">
        <v>579.79107487477495</v>
      </c>
      <c r="J17" s="5"/>
      <c r="K17" s="5"/>
      <c r="L17" s="5"/>
      <c r="M17" s="5"/>
      <c r="N17" s="5"/>
      <c r="O17" s="5"/>
      <c r="P17" s="164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</row>
    <row r="18" spans="1:226" x14ac:dyDescent="0.25">
      <c r="A18" s="165" t="s">
        <v>326</v>
      </c>
      <c r="B18" s="163">
        <v>529.21898649088178</v>
      </c>
      <c r="C18" s="23">
        <v>5.3004315111564049</v>
      </c>
      <c r="D18" s="11">
        <v>116.60949324544092</v>
      </c>
      <c r="E18" s="11">
        <v>5.3004315111564049</v>
      </c>
      <c r="F18" s="11">
        <v>296</v>
      </c>
      <c r="G18" s="11">
        <v>106.00863022312811</v>
      </c>
      <c r="H18" s="10">
        <v>529.21898649088178</v>
      </c>
      <c r="I18" s="10">
        <v>529.21898649088178</v>
      </c>
      <c r="J18" s="5"/>
      <c r="K18" s="5" t="s">
        <v>57</v>
      </c>
      <c r="L18" s="5" t="s">
        <v>7</v>
      </c>
      <c r="M18" s="5"/>
      <c r="N18" s="5"/>
      <c r="O18" s="5"/>
      <c r="P18" s="164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</row>
    <row r="19" spans="1:226" x14ac:dyDescent="0.25">
      <c r="A19" s="165" t="s">
        <v>327</v>
      </c>
      <c r="B19" s="163">
        <v>188.88223431706308</v>
      </c>
      <c r="C19" s="23">
        <v>1.8836871435696159</v>
      </c>
      <c r="D19" s="11">
        <v>41.441117158531547</v>
      </c>
      <c r="E19" s="11">
        <v>1.8836871435696159</v>
      </c>
      <c r="F19" s="11">
        <v>106</v>
      </c>
      <c r="G19" s="11">
        <v>37.673742871392321</v>
      </c>
      <c r="H19" s="10">
        <v>188.88223431706308</v>
      </c>
      <c r="I19" s="10">
        <v>188.88223431706308</v>
      </c>
      <c r="J19" s="5"/>
      <c r="K19" s="5"/>
      <c r="L19" s="5"/>
      <c r="M19" s="5"/>
      <c r="N19" s="5"/>
      <c r="O19" s="5"/>
      <c r="P19" s="164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</row>
    <row r="20" spans="1:226" x14ac:dyDescent="0.25">
      <c r="A20" s="165" t="s">
        <v>328</v>
      </c>
      <c r="B20" s="163">
        <v>321.85484745321673</v>
      </c>
      <c r="C20" s="23">
        <v>3.2239738057549268</v>
      </c>
      <c r="D20" s="11">
        <v>70.927423726608382</v>
      </c>
      <c r="E20" s="11">
        <v>3.2239738057549268</v>
      </c>
      <c r="F20" s="11">
        <v>180</v>
      </c>
      <c r="G20" s="11">
        <v>64.479476115098535</v>
      </c>
      <c r="H20" s="10">
        <v>321.85484745321673</v>
      </c>
      <c r="I20" s="10">
        <v>321.85484745321673</v>
      </c>
      <c r="J20" s="5"/>
      <c r="K20" s="5"/>
      <c r="L20" s="5"/>
      <c r="M20" s="5"/>
      <c r="N20" s="5"/>
      <c r="O20" s="5"/>
      <c r="P20" s="164"/>
      <c r="Q20" s="8" t="s">
        <v>7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</row>
    <row r="21" spans="1:226" x14ac:dyDescent="0.25">
      <c r="A21" s="165" t="s">
        <v>329</v>
      </c>
      <c r="B21" s="163">
        <v>133.57189322809376</v>
      </c>
      <c r="C21" s="23">
        <v>1.3311793915475851</v>
      </c>
      <c r="D21" s="11">
        <v>29.285946614046875</v>
      </c>
      <c r="E21" s="11">
        <v>1.3311793915475851</v>
      </c>
      <c r="F21" s="11">
        <v>75</v>
      </c>
      <c r="G21" s="11">
        <v>26.623587830951706</v>
      </c>
      <c r="H21" s="10">
        <v>133.57189322809376</v>
      </c>
      <c r="I21" s="10">
        <v>133.57189322809376</v>
      </c>
      <c r="J21" s="5"/>
      <c r="K21" s="5"/>
      <c r="L21" s="5"/>
      <c r="M21" s="5"/>
      <c r="N21" s="5"/>
      <c r="O21" s="5"/>
      <c r="P21" s="164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</row>
    <row r="22" spans="1:226" x14ac:dyDescent="0.25">
      <c r="A22" s="165" t="s">
        <v>330</v>
      </c>
      <c r="B22" s="163">
        <v>57.17856755643254</v>
      </c>
      <c r="C22" s="23">
        <v>0.57224017173710329</v>
      </c>
      <c r="D22" s="11">
        <v>12.589283778216272</v>
      </c>
      <c r="E22" s="11">
        <v>0.57224017173710329</v>
      </c>
      <c r="F22" s="11">
        <v>32</v>
      </c>
      <c r="G22" s="11">
        <v>11.444803434742067</v>
      </c>
      <c r="H22" s="10">
        <v>57.17856755643254</v>
      </c>
      <c r="I22" s="10">
        <v>57.17856755643254</v>
      </c>
      <c r="J22" s="5"/>
      <c r="K22" s="5"/>
      <c r="L22" s="5"/>
      <c r="M22" s="5"/>
      <c r="N22" s="5"/>
      <c r="O22" s="5"/>
      <c r="P22" s="164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</row>
    <row r="23" spans="1:226" x14ac:dyDescent="0.25">
      <c r="A23" s="165" t="s">
        <v>331</v>
      </c>
      <c r="B23" s="163">
        <v>310.91263525381095</v>
      </c>
      <c r="C23" s="23">
        <v>3.1116508012229751</v>
      </c>
      <c r="D23" s="11">
        <v>68.456317626905459</v>
      </c>
      <c r="E23" s="11">
        <v>3.1116508012229751</v>
      </c>
      <c r="F23" s="11">
        <v>174</v>
      </c>
      <c r="G23" s="11">
        <v>62.233016024459509</v>
      </c>
      <c r="H23" s="10">
        <v>310.91263525381095</v>
      </c>
      <c r="I23" s="10">
        <v>310.91263525381095</v>
      </c>
      <c r="J23" s="5"/>
      <c r="K23" s="5"/>
      <c r="L23" s="5"/>
      <c r="M23" s="5"/>
      <c r="N23" s="5"/>
      <c r="O23" s="5"/>
      <c r="P23" s="164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</row>
    <row r="24" spans="1:226" x14ac:dyDescent="0.25">
      <c r="A24" s="165" t="s">
        <v>332</v>
      </c>
      <c r="B24" s="163">
        <v>657.25298696792936</v>
      </c>
      <c r="C24" s="23">
        <v>6.5739315219983938</v>
      </c>
      <c r="D24" s="11">
        <v>144.62649348396468</v>
      </c>
      <c r="E24" s="11">
        <v>6.5739315219983938</v>
      </c>
      <c r="F24" s="11">
        <v>368</v>
      </c>
      <c r="G24" s="11">
        <v>131.47863043996787</v>
      </c>
      <c r="H24" s="10">
        <v>657.25298696792936</v>
      </c>
      <c r="I24" s="10">
        <v>657.25298696792936</v>
      </c>
      <c r="J24" s="5"/>
      <c r="K24" s="5"/>
      <c r="L24" s="5"/>
      <c r="M24" s="5"/>
      <c r="N24" s="5"/>
      <c r="O24" s="5"/>
      <c r="P24" s="164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</row>
    <row r="25" spans="1:226" x14ac:dyDescent="0.25">
      <c r="A25" s="165" t="s">
        <v>333</v>
      </c>
      <c r="B25" s="163">
        <v>514.33996140251963</v>
      </c>
      <c r="C25" s="23">
        <v>5.1440900318754448</v>
      </c>
      <c r="D25" s="11">
        <v>113.16998070125979</v>
      </c>
      <c r="E25" s="11">
        <v>5.1440900318754448</v>
      </c>
      <c r="F25" s="11">
        <v>288</v>
      </c>
      <c r="G25" s="11">
        <v>102.8818006375089</v>
      </c>
      <c r="H25" s="10">
        <v>514.33996140251963</v>
      </c>
      <c r="I25" s="10">
        <v>514.33996140251963</v>
      </c>
      <c r="J25" s="5"/>
      <c r="K25" s="5"/>
      <c r="L25" s="5"/>
      <c r="M25" s="5"/>
      <c r="N25" s="5"/>
      <c r="O25" s="5"/>
      <c r="P25" s="164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</row>
    <row r="26" spans="1:226" x14ac:dyDescent="0.25">
      <c r="A26" s="165" t="s">
        <v>334</v>
      </c>
      <c r="B26" s="163">
        <v>190.68367413318296</v>
      </c>
      <c r="C26" s="23">
        <v>1.9019016848450674</v>
      </c>
      <c r="D26" s="11">
        <v>41.841837066591481</v>
      </c>
      <c r="E26" s="11">
        <v>1.9019016848450674</v>
      </c>
      <c r="F26" s="11">
        <v>107</v>
      </c>
      <c r="G26" s="11">
        <v>38.038033696901344</v>
      </c>
      <c r="H26" s="10">
        <v>190.68367413318296</v>
      </c>
      <c r="I26" s="10">
        <v>190.68367413318296</v>
      </c>
      <c r="J26" s="5"/>
      <c r="K26" s="5"/>
      <c r="L26" s="5"/>
      <c r="M26" s="5"/>
      <c r="N26" s="5"/>
      <c r="O26" s="5"/>
      <c r="P26" s="164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</row>
    <row r="27" spans="1:226" x14ac:dyDescent="0.25">
      <c r="A27" s="165" t="s">
        <v>335</v>
      </c>
      <c r="B27" s="163">
        <v>117.69286813973153</v>
      </c>
      <c r="C27" s="23">
        <v>1.1748379122666259</v>
      </c>
      <c r="D27" s="11">
        <v>25.846434069865769</v>
      </c>
      <c r="E27" s="11">
        <v>1.1748379122666259</v>
      </c>
      <c r="F27" s="11">
        <v>66</v>
      </c>
      <c r="G27" s="11">
        <v>23.496758245332519</v>
      </c>
      <c r="H27" s="10">
        <v>117.69286813973153</v>
      </c>
      <c r="I27" s="10">
        <v>117.69286813973153</v>
      </c>
      <c r="J27" s="5"/>
      <c r="K27" s="5"/>
      <c r="L27" s="5"/>
      <c r="M27" s="5"/>
      <c r="N27" s="5"/>
      <c r="O27" s="5"/>
      <c r="P27" s="164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</row>
    <row r="28" spans="1:226" x14ac:dyDescent="0.25">
      <c r="A28" s="165" t="s">
        <v>336</v>
      </c>
      <c r="B28" s="163">
        <v>462.69928659713327</v>
      </c>
      <c r="C28" s="23">
        <v>0</v>
      </c>
      <c r="D28" s="11">
        <v>101.84964329856666</v>
      </c>
      <c r="E28" s="11">
        <v>4.6295292408439392</v>
      </c>
      <c r="F28" s="11">
        <v>259</v>
      </c>
      <c r="G28" s="11">
        <v>97.220114057722711</v>
      </c>
      <c r="H28" s="10">
        <v>462.69928659713327</v>
      </c>
      <c r="I28" s="10">
        <v>462.69928659713327</v>
      </c>
      <c r="J28" s="5"/>
      <c r="K28" s="5"/>
      <c r="L28" s="5"/>
      <c r="M28" s="5"/>
      <c r="N28" s="5"/>
      <c r="O28" s="5"/>
      <c r="P28" s="164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</row>
    <row r="29" spans="1:226" x14ac:dyDescent="0.25">
      <c r="A29" s="165" t="s">
        <v>337</v>
      </c>
      <c r="B29" s="163">
        <v>223.1763774746839</v>
      </c>
      <c r="C29" s="23">
        <v>2.2312813062428165</v>
      </c>
      <c r="D29" s="11">
        <v>49.088188737341966</v>
      </c>
      <c r="E29" s="11">
        <v>2.2312813062428165</v>
      </c>
      <c r="F29" s="11">
        <v>125</v>
      </c>
      <c r="G29" s="11">
        <v>44.625626124856332</v>
      </c>
      <c r="H29" s="10">
        <v>223.1763774746839</v>
      </c>
      <c r="I29" s="10">
        <v>223.1763774746839</v>
      </c>
      <c r="J29" s="5"/>
      <c r="K29" s="5"/>
      <c r="L29" s="5"/>
      <c r="M29" s="5"/>
      <c r="N29" s="5"/>
      <c r="O29" s="5"/>
      <c r="P29" s="164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</row>
    <row r="30" spans="1:226" x14ac:dyDescent="0.25">
      <c r="A30" s="165" t="s">
        <v>338</v>
      </c>
      <c r="B30" s="163">
        <v>112.42212199405857</v>
      </c>
      <c r="C30" s="23">
        <v>1.1232300453195132</v>
      </c>
      <c r="D30" s="11">
        <v>24.711060997029289</v>
      </c>
      <c r="E30" s="11">
        <v>1.1232300453195132</v>
      </c>
      <c r="F30" s="11">
        <v>63</v>
      </c>
      <c r="G30" s="11">
        <v>22.464600906390263</v>
      </c>
      <c r="H30" s="10">
        <v>112.42212199405857</v>
      </c>
      <c r="I30" s="10">
        <v>112.42212199405857</v>
      </c>
      <c r="J30" s="5"/>
      <c r="K30" s="5"/>
      <c r="L30" s="5"/>
      <c r="M30" s="5"/>
      <c r="N30" s="5"/>
      <c r="O30" s="5"/>
      <c r="P30" s="164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</row>
    <row r="31" spans="1:226" ht="15.75" thickBot="1" x14ac:dyDescent="0.3">
      <c r="A31" s="166" t="s">
        <v>339</v>
      </c>
      <c r="B31" s="163">
        <v>198.29015330572238</v>
      </c>
      <c r="C31" s="23">
        <v>1.9838671205845992</v>
      </c>
      <c r="D31" s="11">
        <v>43.645076652861185</v>
      </c>
      <c r="E31" s="11">
        <v>1.9838671205845992</v>
      </c>
      <c r="F31" s="11">
        <v>111</v>
      </c>
      <c r="G31" s="11">
        <v>39.677342411691988</v>
      </c>
      <c r="H31" s="10">
        <v>198.29015330572238</v>
      </c>
      <c r="I31" s="10">
        <v>198.29015330572238</v>
      </c>
      <c r="J31" s="5"/>
      <c r="K31" s="5"/>
      <c r="L31" s="5"/>
      <c r="M31" s="5"/>
      <c r="N31" s="5"/>
      <c r="O31" s="5"/>
      <c r="P31" s="164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</row>
    <row r="32" spans="1:226" ht="15.75" thickBot="1" x14ac:dyDescent="0.3">
      <c r="A32" s="167" t="s">
        <v>42</v>
      </c>
      <c r="B32" s="168">
        <v>6999.9999999999973</v>
      </c>
      <c r="C32" s="168">
        <v>47.113428887395088</v>
      </c>
      <c r="D32" s="168">
        <v>1540</v>
      </c>
      <c r="E32" s="168">
        <v>70</v>
      </c>
      <c r="F32" s="168">
        <v>3920</v>
      </c>
      <c r="G32" s="168">
        <v>1422.8865711126043</v>
      </c>
      <c r="H32" s="168">
        <v>6999.9999999999973</v>
      </c>
      <c r="I32" s="169">
        <v>6999.9999999999973</v>
      </c>
      <c r="J32" s="5"/>
      <c r="M32" s="5"/>
      <c r="N32" s="1"/>
    </row>
    <row r="33" spans="1:3" x14ac:dyDescent="0.25">
      <c r="A33" s="3"/>
      <c r="B33" s="135">
        <f>B32/1000</f>
        <v>6.9999999999999973</v>
      </c>
      <c r="C33" s="135"/>
    </row>
    <row r="34" spans="1:3" x14ac:dyDescent="0.25">
      <c r="A34" s="3"/>
      <c r="B34" s="135"/>
      <c r="C34" s="135"/>
    </row>
    <row r="35" spans="1:3" x14ac:dyDescent="0.25">
      <c r="A35" s="3"/>
      <c r="B35" s="135"/>
      <c r="C35" s="135"/>
    </row>
    <row r="36" spans="1:3" x14ac:dyDescent="0.25">
      <c r="A36" s="3"/>
      <c r="B36" s="135"/>
      <c r="C36" s="135"/>
    </row>
    <row r="37" spans="1:3" x14ac:dyDescent="0.25">
      <c r="A37" s="3"/>
      <c r="B37" s="135"/>
      <c r="C37" s="135"/>
    </row>
    <row r="38" spans="1:3" x14ac:dyDescent="0.25">
      <c r="B38" s="170"/>
      <c r="C38" s="170"/>
    </row>
  </sheetData>
  <mergeCells count="13">
    <mergeCell ref="B1:I1"/>
    <mergeCell ref="B2:I2"/>
    <mergeCell ref="A3:I3"/>
    <mergeCell ref="E4:I4"/>
    <mergeCell ref="B5:I5"/>
    <mergeCell ref="A6:I6"/>
    <mergeCell ref="A9:A10"/>
    <mergeCell ref="B9:B10"/>
    <mergeCell ref="I9:I10"/>
    <mergeCell ref="H7:I7"/>
    <mergeCell ref="B8:I8"/>
    <mergeCell ref="C9:G9"/>
    <mergeCell ref="H9:H10"/>
  </mergeCells>
  <pageMargins left="0.7" right="0.7" top="0.75" bottom="0.75" header="0.3" footer="0.3"/>
  <pageSetup paperSize="9" scale="81" orientation="portrait" verticalDpi="0" r:id="rId1"/>
  <colBreaks count="1" manualBreakCount="1">
    <brk id="9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44"/>
  <sheetViews>
    <sheetView view="pageBreakPreview" zoomScale="145" zoomScaleNormal="100" zoomScaleSheetLayoutView="145" workbookViewId="0">
      <selection activeCell="C13" sqref="C13"/>
    </sheetView>
  </sheetViews>
  <sheetFormatPr defaultRowHeight="15" x14ac:dyDescent="0.25"/>
  <cols>
    <col min="1" max="1" width="17.5703125" customWidth="1"/>
    <col min="2" max="2" width="9.28515625" customWidth="1"/>
    <col min="3" max="3" width="46.28515625" customWidth="1"/>
  </cols>
  <sheetData>
    <row r="1" spans="1:206" s="2" customFormat="1" ht="12.75" x14ac:dyDescent="0.2">
      <c r="A1" s="559" t="s">
        <v>854</v>
      </c>
      <c r="B1" s="559"/>
      <c r="C1" s="559"/>
    </row>
    <row r="2" spans="1:206" s="2" customFormat="1" ht="12.75" x14ac:dyDescent="0.2">
      <c r="A2" s="559" t="s">
        <v>344</v>
      </c>
      <c r="B2" s="559"/>
      <c r="C2" s="559"/>
    </row>
    <row r="3" spans="1:206" s="2" customFormat="1" ht="12.75" x14ac:dyDescent="0.2">
      <c r="A3" s="559" t="s">
        <v>850</v>
      </c>
      <c r="B3" s="559"/>
      <c r="C3" s="559"/>
    </row>
    <row r="4" spans="1:206" s="2" customFormat="1" ht="12.75" x14ac:dyDescent="0.2">
      <c r="A4" s="559" t="s">
        <v>851</v>
      </c>
      <c r="B4" s="559"/>
      <c r="C4" s="559"/>
    </row>
    <row r="5" spans="1:206" s="2" customFormat="1" ht="12.75" x14ac:dyDescent="0.2">
      <c r="A5" s="582" t="s">
        <v>847</v>
      </c>
      <c r="B5" s="582"/>
      <c r="C5" s="582"/>
    </row>
    <row r="6" spans="1:206" x14ac:dyDescent="0.25">
      <c r="B6" s="129"/>
    </row>
    <row r="7" spans="1:206" ht="16.7" customHeight="1" x14ac:dyDescent="0.25">
      <c r="A7" s="583" t="s">
        <v>593</v>
      </c>
      <c r="B7" s="583"/>
      <c r="C7" s="583"/>
      <c r="E7" t="s">
        <v>7</v>
      </c>
    </row>
    <row r="8" spans="1:206" ht="20.100000000000001" customHeight="1" thickBot="1" x14ac:dyDescent="0.3">
      <c r="B8" s="171"/>
    </row>
    <row r="9" spans="1:206" ht="25.5" customHeight="1" x14ac:dyDescent="0.25">
      <c r="A9" s="573" t="s">
        <v>348</v>
      </c>
      <c r="B9" s="576" t="s">
        <v>49</v>
      </c>
      <c r="C9" s="579" t="s">
        <v>366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</row>
    <row r="10" spans="1:206" ht="14.1" customHeight="1" thickBot="1" x14ac:dyDescent="0.3">
      <c r="A10" s="574"/>
      <c r="B10" s="577"/>
      <c r="C10" s="58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</row>
    <row r="11" spans="1:206" ht="0.6" customHeight="1" thickBot="1" x14ac:dyDescent="0.3">
      <c r="A11" s="574"/>
      <c r="B11" s="577"/>
      <c r="C11" s="580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</row>
    <row r="12" spans="1:206" s="3" customFormat="1" ht="16.149999999999999" hidden="1" customHeight="1" x14ac:dyDescent="0.2">
      <c r="A12" s="575"/>
      <c r="B12" s="578"/>
      <c r="C12" s="58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</row>
    <row r="13" spans="1:206" s="335" customFormat="1" ht="13.7" customHeight="1" x14ac:dyDescent="0.2">
      <c r="A13" s="338" t="s">
        <v>245</v>
      </c>
      <c r="B13" s="339" t="s">
        <v>93</v>
      </c>
      <c r="C13" s="340">
        <v>3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  <c r="FH13" s="160"/>
      <c r="FI13" s="160"/>
      <c r="FJ13" s="160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  <c r="FW13" s="160"/>
      <c r="FX13" s="160"/>
      <c r="FY13" s="160"/>
      <c r="FZ13" s="160"/>
      <c r="GA13" s="160"/>
      <c r="GB13" s="160"/>
      <c r="GC13" s="160"/>
      <c r="GD13" s="160"/>
      <c r="GE13" s="160"/>
      <c r="GF13" s="160"/>
      <c r="GG13" s="160"/>
      <c r="GH13" s="160"/>
      <c r="GI13" s="160"/>
      <c r="GJ13" s="160"/>
      <c r="GK13" s="160"/>
      <c r="GL13" s="160"/>
      <c r="GM13" s="160"/>
      <c r="GN13" s="160"/>
      <c r="GO13" s="160"/>
      <c r="GP13" s="160"/>
      <c r="GQ13" s="160"/>
      <c r="GR13" s="160"/>
      <c r="GS13" s="160"/>
      <c r="GT13" s="160"/>
      <c r="GU13" s="160"/>
      <c r="GV13" s="160"/>
      <c r="GW13" s="160"/>
      <c r="GX13" s="160"/>
    </row>
    <row r="14" spans="1:206" x14ac:dyDescent="0.25">
      <c r="A14" s="442" t="s">
        <v>320</v>
      </c>
      <c r="B14" s="443"/>
      <c r="C14" s="122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</row>
    <row r="15" spans="1:206" x14ac:dyDescent="0.25">
      <c r="A15" s="145" t="s">
        <v>321</v>
      </c>
      <c r="B15" s="172">
        <v>1000000</v>
      </c>
      <c r="C15" s="341" t="s">
        <v>717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</row>
    <row r="16" spans="1:206" x14ac:dyDescent="0.25">
      <c r="A16" s="145" t="s">
        <v>322</v>
      </c>
      <c r="B16" s="172">
        <v>1000000</v>
      </c>
      <c r="C16" s="122" t="s">
        <v>718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</row>
    <row r="17" spans="1:206" x14ac:dyDescent="0.25">
      <c r="A17" s="145" t="s">
        <v>323</v>
      </c>
      <c r="B17" s="172"/>
      <c r="C17" s="122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</row>
    <row r="18" spans="1:206" x14ac:dyDescent="0.25">
      <c r="A18" s="145" t="s">
        <v>324</v>
      </c>
      <c r="B18" s="172"/>
      <c r="C18" s="122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</row>
    <row r="19" spans="1:206" x14ac:dyDescent="0.25">
      <c r="A19" s="145" t="s">
        <v>325</v>
      </c>
      <c r="B19" s="172"/>
      <c r="C19" s="34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</row>
    <row r="20" spans="1:206" x14ac:dyDescent="0.25">
      <c r="A20" s="145" t="s">
        <v>326</v>
      </c>
      <c r="B20" s="172"/>
      <c r="C20" s="122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</row>
    <row r="21" spans="1:206" x14ac:dyDescent="0.25">
      <c r="A21" s="145" t="s">
        <v>327</v>
      </c>
      <c r="B21" s="172"/>
      <c r="C21" s="34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</row>
    <row r="22" spans="1:206" x14ac:dyDescent="0.25">
      <c r="A22" s="145" t="s">
        <v>328</v>
      </c>
      <c r="B22" s="172"/>
      <c r="C22" s="122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</row>
    <row r="23" spans="1:206" x14ac:dyDescent="0.25">
      <c r="A23" s="145" t="s">
        <v>329</v>
      </c>
      <c r="B23" s="342"/>
      <c r="C23" s="34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</row>
    <row r="24" spans="1:206" x14ac:dyDescent="0.25">
      <c r="A24" s="145" t="s">
        <v>330</v>
      </c>
      <c r="B24" s="172"/>
      <c r="C24" s="12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</row>
    <row r="25" spans="1:206" x14ac:dyDescent="0.25">
      <c r="A25" s="145" t="s">
        <v>331</v>
      </c>
      <c r="B25" s="172"/>
      <c r="C25" s="12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</row>
    <row r="26" spans="1:206" x14ac:dyDescent="0.25">
      <c r="A26" s="145" t="s">
        <v>332</v>
      </c>
      <c r="B26" s="172">
        <v>450000</v>
      </c>
      <c r="C26" s="122" t="s">
        <v>828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</row>
    <row r="27" spans="1:206" x14ac:dyDescent="0.25">
      <c r="A27" s="145" t="s">
        <v>333</v>
      </c>
      <c r="B27" s="172">
        <v>500000</v>
      </c>
      <c r="C27" s="122" t="s">
        <v>719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</row>
    <row r="28" spans="1:206" x14ac:dyDescent="0.25">
      <c r="A28" s="145" t="s">
        <v>334</v>
      </c>
      <c r="B28" s="172"/>
      <c r="C28" s="34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</row>
    <row r="29" spans="1:206" x14ac:dyDescent="0.25">
      <c r="A29" s="145" t="s">
        <v>335</v>
      </c>
      <c r="B29" s="172"/>
      <c r="C29" s="122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</row>
    <row r="30" spans="1:206" x14ac:dyDescent="0.25">
      <c r="A30" s="145" t="s">
        <v>336</v>
      </c>
      <c r="B30" s="172"/>
      <c r="C30" s="341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</row>
    <row r="31" spans="1:206" x14ac:dyDescent="0.25">
      <c r="A31" s="145" t="s">
        <v>337</v>
      </c>
      <c r="B31" s="172"/>
      <c r="C31" s="122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</row>
    <row r="32" spans="1:206" x14ac:dyDescent="0.25">
      <c r="A32" s="145" t="s">
        <v>338</v>
      </c>
      <c r="B32" s="172"/>
      <c r="C32" s="122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</row>
    <row r="33" spans="1:206" x14ac:dyDescent="0.25">
      <c r="A33" s="124" t="s">
        <v>339</v>
      </c>
      <c r="B33" s="172"/>
      <c r="C33" s="122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</row>
    <row r="34" spans="1:206" x14ac:dyDescent="0.25">
      <c r="A34" s="444" t="s">
        <v>42</v>
      </c>
      <c r="B34" s="445">
        <f>SUM(B14:B33)</f>
        <v>2950000</v>
      </c>
      <c r="C34" s="446"/>
    </row>
    <row r="35" spans="1:206" x14ac:dyDescent="0.25">
      <c r="A35" s="13" t="s">
        <v>720</v>
      </c>
      <c r="B35" s="447">
        <v>1000000</v>
      </c>
      <c r="C35" s="389"/>
    </row>
    <row r="36" spans="1:206" x14ac:dyDescent="0.25">
      <c r="A36" s="3"/>
      <c r="B36" s="135"/>
    </row>
    <row r="37" spans="1:206" x14ac:dyDescent="0.25">
      <c r="A37" s="3"/>
      <c r="B37" s="135"/>
    </row>
    <row r="38" spans="1:206" x14ac:dyDescent="0.25">
      <c r="A38" s="3"/>
      <c r="B38" s="135"/>
    </row>
    <row r="39" spans="1:206" x14ac:dyDescent="0.25">
      <c r="A39" s="3"/>
      <c r="B39" s="136"/>
    </row>
    <row r="40" spans="1:206" x14ac:dyDescent="0.25">
      <c r="A40" s="3"/>
      <c r="B40" s="135"/>
    </row>
    <row r="41" spans="1:206" x14ac:dyDescent="0.25">
      <c r="A41" s="3"/>
      <c r="B41" s="135"/>
    </row>
    <row r="44" spans="1:206" x14ac:dyDescent="0.25">
      <c r="B44" s="1"/>
    </row>
  </sheetData>
  <mergeCells count="9">
    <mergeCell ref="A9:A12"/>
    <mergeCell ref="B9:B12"/>
    <mergeCell ref="C9:C12"/>
    <mergeCell ref="A1:C1"/>
    <mergeCell ref="A2:C2"/>
    <mergeCell ref="A3:C3"/>
    <mergeCell ref="A4:C4"/>
    <mergeCell ref="A5:C5"/>
    <mergeCell ref="A7:C7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5"/>
  <sheetViews>
    <sheetView view="pageBreakPreview" zoomScale="130" zoomScaleNormal="100" zoomScaleSheetLayoutView="130" workbookViewId="0">
      <selection activeCell="D14" sqref="D14"/>
    </sheetView>
  </sheetViews>
  <sheetFormatPr defaultRowHeight="15" x14ac:dyDescent="0.25"/>
  <cols>
    <col min="1" max="1" width="14.85546875" customWidth="1"/>
    <col min="2" max="2" width="38.7109375" customWidth="1"/>
    <col min="3" max="3" width="11.42578125" customWidth="1"/>
    <col min="4" max="4" width="10.140625" bestFit="1" customWidth="1"/>
  </cols>
  <sheetData>
    <row r="1" spans="1:213" s="2" customFormat="1" ht="12.75" x14ac:dyDescent="0.2">
      <c r="C1" s="559" t="s">
        <v>853</v>
      </c>
      <c r="D1" s="559"/>
      <c r="E1" s="559"/>
    </row>
    <row r="2" spans="1:213" s="2" customFormat="1" ht="12.75" x14ac:dyDescent="0.2">
      <c r="A2" s="559" t="s">
        <v>344</v>
      </c>
      <c r="B2" s="559"/>
      <c r="C2" s="559"/>
      <c r="D2" s="559"/>
      <c r="E2" s="559"/>
    </row>
    <row r="3" spans="1:213" s="2" customFormat="1" ht="12.75" x14ac:dyDescent="0.2">
      <c r="A3" s="559" t="s">
        <v>852</v>
      </c>
      <c r="B3" s="559"/>
      <c r="C3" s="559"/>
      <c r="D3" s="559"/>
      <c r="E3" s="559"/>
    </row>
    <row r="4" spans="1:213" s="2" customFormat="1" ht="12.75" x14ac:dyDescent="0.2">
      <c r="A4" s="590" t="s">
        <v>847</v>
      </c>
      <c r="B4" s="590"/>
      <c r="C4" s="590"/>
      <c r="D4" s="590"/>
      <c r="E4" s="590"/>
    </row>
    <row r="5" spans="1:213" x14ac:dyDescent="0.25">
      <c r="C5" s="129"/>
    </row>
    <row r="6" spans="1:213" s="2" customFormat="1" ht="50.1" customHeight="1" x14ac:dyDescent="0.2">
      <c r="A6" s="591" t="s">
        <v>721</v>
      </c>
      <c r="B6" s="591"/>
      <c r="C6" s="591"/>
      <c r="D6" s="591"/>
      <c r="E6" s="591"/>
    </row>
    <row r="7" spans="1:213" s="2" customFormat="1" ht="20.100000000000001" customHeight="1" thickBot="1" x14ac:dyDescent="0.25">
      <c r="C7" s="130"/>
    </row>
    <row r="8" spans="1:213" s="2" customFormat="1" ht="25.5" customHeight="1" x14ac:dyDescent="0.2">
      <c r="A8" s="528" t="s">
        <v>348</v>
      </c>
      <c r="B8" s="528" t="s">
        <v>518</v>
      </c>
      <c r="C8" s="584" t="s">
        <v>49</v>
      </c>
      <c r="D8" s="584"/>
      <c r="E8" s="585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</row>
    <row r="9" spans="1:213" s="2" customFormat="1" ht="24" customHeight="1" x14ac:dyDescent="0.2">
      <c r="A9" s="528"/>
      <c r="B9" s="528"/>
      <c r="C9" s="586"/>
      <c r="D9" s="586"/>
      <c r="E9" s="587"/>
      <c r="F9" s="120"/>
      <c r="G9" s="120" t="s">
        <v>7</v>
      </c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</row>
    <row r="10" spans="1:213" ht="22.7" customHeight="1" thickBot="1" x14ac:dyDescent="0.3">
      <c r="A10" s="528"/>
      <c r="B10" s="528"/>
      <c r="C10" s="588"/>
      <c r="D10" s="588"/>
      <c r="E10" s="589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</row>
    <row r="11" spans="1:213" s="3" customFormat="1" ht="16.350000000000001" customHeight="1" x14ac:dyDescent="0.2">
      <c r="A11" s="528"/>
      <c r="B11" s="528"/>
      <c r="C11" s="692" t="s">
        <v>50</v>
      </c>
      <c r="D11" s="692" t="s">
        <v>454</v>
      </c>
      <c r="E11" s="131" t="s">
        <v>590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</row>
    <row r="12" spans="1:213" ht="8.65" customHeight="1" x14ac:dyDescent="0.25">
      <c r="A12" s="690" t="s">
        <v>245</v>
      </c>
      <c r="B12" s="690" t="s">
        <v>93</v>
      </c>
      <c r="C12" s="693" t="s">
        <v>246</v>
      </c>
      <c r="D12" s="691" t="s">
        <v>247</v>
      </c>
      <c r="E12" s="132" t="s">
        <v>350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</row>
    <row r="13" spans="1:213" x14ac:dyDescent="0.25">
      <c r="A13" s="688" t="s">
        <v>336</v>
      </c>
      <c r="B13" s="688" t="s">
        <v>595</v>
      </c>
      <c r="C13" s="689">
        <v>1777</v>
      </c>
      <c r="D13" s="138"/>
      <c r="E13" s="13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</row>
    <row r="14" spans="1:213" ht="27.75" customHeight="1" x14ac:dyDescent="0.25">
      <c r="A14" s="133" t="s">
        <v>332</v>
      </c>
      <c r="B14" s="133" t="s">
        <v>594</v>
      </c>
      <c r="C14" s="137">
        <v>1921</v>
      </c>
      <c r="D14" s="138"/>
      <c r="E14" s="13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</row>
    <row r="15" spans="1:213" ht="16.5" customHeight="1" x14ac:dyDescent="0.25">
      <c r="A15" s="133" t="s">
        <v>320</v>
      </c>
      <c r="B15" s="133" t="s">
        <v>595</v>
      </c>
      <c r="C15" s="137">
        <v>2781</v>
      </c>
      <c r="D15" s="138"/>
      <c r="E15" s="13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</row>
    <row r="16" spans="1:213" x14ac:dyDescent="0.25">
      <c r="A16" s="133"/>
      <c r="B16" s="133"/>
      <c r="C16" s="137"/>
      <c r="D16" s="138"/>
      <c r="E16" s="13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</row>
    <row r="17" spans="1:213" x14ac:dyDescent="0.25">
      <c r="A17" s="133"/>
      <c r="B17" s="133"/>
      <c r="C17" s="137"/>
      <c r="D17" s="138"/>
      <c r="E17" s="13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</row>
    <row r="18" spans="1:213" x14ac:dyDescent="0.25">
      <c r="A18" s="133"/>
      <c r="B18" s="133"/>
      <c r="C18" s="137"/>
      <c r="D18" s="138"/>
      <c r="E18" s="13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</row>
    <row r="19" spans="1:213" x14ac:dyDescent="0.25">
      <c r="A19" s="133"/>
      <c r="B19" s="133"/>
      <c r="C19" s="137"/>
      <c r="D19" s="138"/>
      <c r="E19" s="13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</row>
    <row r="20" spans="1:213" x14ac:dyDescent="0.25">
      <c r="A20" s="133"/>
      <c r="B20" s="133"/>
      <c r="C20" s="137"/>
      <c r="D20" s="138"/>
      <c r="E20" s="13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</row>
    <row r="21" spans="1:213" x14ac:dyDescent="0.25">
      <c r="A21" s="133"/>
      <c r="B21" s="133"/>
      <c r="C21" s="137"/>
      <c r="D21" s="138"/>
      <c r="E21" s="138"/>
    </row>
    <row r="22" spans="1:213" x14ac:dyDescent="0.25">
      <c r="A22" s="133"/>
      <c r="B22" s="133"/>
      <c r="C22" s="137"/>
      <c r="D22" s="138"/>
      <c r="E22" s="138"/>
    </row>
    <row r="23" spans="1:213" ht="15.75" thickBot="1" x14ac:dyDescent="0.3">
      <c r="A23" s="134" t="s">
        <v>42</v>
      </c>
      <c r="B23" s="134"/>
      <c r="C23" s="139">
        <v>6479</v>
      </c>
      <c r="D23" s="139">
        <v>9706</v>
      </c>
      <c r="E23" s="139">
        <v>9706</v>
      </c>
    </row>
    <row r="24" spans="1:213" x14ac:dyDescent="0.25">
      <c r="A24" s="3"/>
      <c r="B24" s="3"/>
      <c r="C24" s="135"/>
    </row>
    <row r="25" spans="1:213" x14ac:dyDescent="0.25">
      <c r="A25" s="3"/>
      <c r="B25" s="3"/>
      <c r="C25" s="135"/>
    </row>
  </sheetData>
  <mergeCells count="8">
    <mergeCell ref="A8:A11"/>
    <mergeCell ref="B8:B11"/>
    <mergeCell ref="C8:E10"/>
    <mergeCell ref="C1:E1"/>
    <mergeCell ref="A2:E2"/>
    <mergeCell ref="A3:E3"/>
    <mergeCell ref="A4:E4"/>
    <mergeCell ref="A6:E6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E36"/>
  <sheetViews>
    <sheetView zoomScaleNormal="100" workbookViewId="0">
      <selection activeCell="A6" sqref="A6:D6"/>
    </sheetView>
  </sheetViews>
  <sheetFormatPr defaultRowHeight="15" x14ac:dyDescent="0.25"/>
  <cols>
    <col min="1" max="1" width="51.85546875" customWidth="1"/>
    <col min="2" max="2" width="14.140625" customWidth="1"/>
    <col min="3" max="3" width="17.42578125" customWidth="1"/>
    <col min="4" max="4" width="10.85546875" customWidth="1"/>
  </cols>
  <sheetData>
    <row r="1" spans="1:213" s="2" customFormat="1" ht="12.75" x14ac:dyDescent="0.2">
      <c r="B1" s="559" t="s">
        <v>857</v>
      </c>
      <c r="C1" s="559"/>
      <c r="D1" s="559"/>
    </row>
    <row r="2" spans="1:213" s="2" customFormat="1" ht="12.75" x14ac:dyDescent="0.2">
      <c r="A2" s="559" t="s">
        <v>344</v>
      </c>
      <c r="B2" s="559"/>
      <c r="C2" s="559"/>
      <c r="D2" s="559"/>
    </row>
    <row r="3" spans="1:213" s="2" customFormat="1" ht="12.75" x14ac:dyDescent="0.2">
      <c r="A3" s="559" t="s">
        <v>858</v>
      </c>
      <c r="B3" s="559"/>
      <c r="C3" s="559"/>
      <c r="D3" s="559"/>
    </row>
    <row r="4" spans="1:213" s="2" customFormat="1" ht="12.75" x14ac:dyDescent="0.2">
      <c r="A4" s="559" t="s">
        <v>661</v>
      </c>
      <c r="B4" s="559"/>
      <c r="C4" s="559"/>
      <c r="D4" s="559"/>
    </row>
    <row r="5" spans="1:213" s="2" customFormat="1" ht="12.75" customHeight="1" x14ac:dyDescent="0.2">
      <c r="B5" s="590" t="s">
        <v>847</v>
      </c>
      <c r="C5" s="590"/>
      <c r="D5" s="590"/>
    </row>
    <row r="6" spans="1:213" s="2" customFormat="1" ht="50.1" customHeight="1" thickBot="1" x14ac:dyDescent="0.25">
      <c r="A6" s="594" t="s">
        <v>596</v>
      </c>
      <c r="B6" s="594"/>
      <c r="C6" s="594"/>
      <c r="D6" s="594"/>
    </row>
    <row r="7" spans="1:213" s="2" customFormat="1" ht="25.5" customHeight="1" x14ac:dyDescent="0.2">
      <c r="A7" s="573" t="s">
        <v>348</v>
      </c>
      <c r="B7" s="592" t="s">
        <v>49</v>
      </c>
      <c r="C7" s="592"/>
      <c r="D7" s="592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</row>
    <row r="8" spans="1:213" s="2" customFormat="1" ht="22.7" customHeight="1" x14ac:dyDescent="0.2">
      <c r="A8" s="574"/>
      <c r="B8" s="592"/>
      <c r="C8" s="592"/>
      <c r="D8" s="592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</row>
    <row r="9" spans="1:213" s="2" customFormat="1" ht="11.25" customHeight="1" x14ac:dyDescent="0.2">
      <c r="A9" s="574"/>
      <c r="B9" s="592"/>
      <c r="C9" s="592"/>
      <c r="D9" s="592"/>
      <c r="E9" s="120"/>
      <c r="F9" s="593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</row>
    <row r="10" spans="1:213" s="2" customFormat="1" ht="16.350000000000001" customHeight="1" thickBot="1" x14ac:dyDescent="0.25">
      <c r="A10" s="575"/>
      <c r="B10" s="140" t="s">
        <v>50</v>
      </c>
      <c r="C10" s="140" t="s">
        <v>454</v>
      </c>
      <c r="D10" s="140" t="s">
        <v>590</v>
      </c>
      <c r="E10" s="120"/>
      <c r="F10" s="593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</row>
    <row r="11" spans="1:213" s="2" customFormat="1" ht="8.65" customHeight="1" thickBot="1" x14ac:dyDescent="0.25">
      <c r="A11" s="141" t="s">
        <v>245</v>
      </c>
      <c r="B11" s="142" t="s">
        <v>93</v>
      </c>
      <c r="C11" s="143" t="s">
        <v>246</v>
      </c>
      <c r="D11" s="144" t="s">
        <v>247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</row>
    <row r="12" spans="1:213" s="2" customFormat="1" ht="12.75" x14ac:dyDescent="0.2">
      <c r="A12" s="145" t="s">
        <v>320</v>
      </c>
      <c r="B12" s="146">
        <v>115000</v>
      </c>
      <c r="C12" s="147">
        <v>116000</v>
      </c>
      <c r="D12" s="147">
        <v>120000</v>
      </c>
      <c r="E12" s="123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</row>
    <row r="13" spans="1:213" s="2" customFormat="1" ht="12.75" x14ac:dyDescent="0.2">
      <c r="A13" s="145" t="s">
        <v>321</v>
      </c>
      <c r="B13" s="146">
        <v>297000</v>
      </c>
      <c r="C13" s="147">
        <v>300000</v>
      </c>
      <c r="D13" s="147">
        <v>315000</v>
      </c>
      <c r="E13" s="123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</row>
    <row r="14" spans="1:213" s="2" customFormat="1" ht="12.75" x14ac:dyDescent="0.2">
      <c r="A14" s="145" t="s">
        <v>322</v>
      </c>
      <c r="B14" s="146">
        <v>241000</v>
      </c>
      <c r="C14" s="147">
        <v>244000</v>
      </c>
      <c r="D14" s="147">
        <v>250000</v>
      </c>
      <c r="E14" s="123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</row>
    <row r="15" spans="1:213" s="2" customFormat="1" ht="12.75" x14ac:dyDescent="0.2">
      <c r="A15" s="145" t="s">
        <v>323</v>
      </c>
      <c r="B15" s="146">
        <v>101000</v>
      </c>
      <c r="C15" s="147">
        <v>102000</v>
      </c>
      <c r="D15" s="147">
        <v>105000</v>
      </c>
      <c r="E15" s="123"/>
      <c r="F15" s="120"/>
      <c r="G15" s="14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</row>
    <row r="16" spans="1:213" s="2" customFormat="1" ht="12.75" x14ac:dyDescent="0.2">
      <c r="A16" s="145" t="s">
        <v>324</v>
      </c>
      <c r="B16" s="146">
        <v>0</v>
      </c>
      <c r="C16" s="147">
        <v>0</v>
      </c>
      <c r="D16" s="147">
        <v>0</v>
      </c>
      <c r="E16" s="123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</row>
    <row r="17" spans="1:213" s="2" customFormat="1" ht="12.75" x14ac:dyDescent="0.2">
      <c r="A17" s="145" t="s">
        <v>325</v>
      </c>
      <c r="B17" s="146">
        <v>268000</v>
      </c>
      <c r="C17" s="147">
        <v>270000</v>
      </c>
      <c r="D17" s="147">
        <v>275000</v>
      </c>
      <c r="E17" s="123"/>
      <c r="F17" s="120"/>
      <c r="G17" s="14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</row>
    <row r="18" spans="1:213" s="2" customFormat="1" ht="12.75" x14ac:dyDescent="0.2">
      <c r="A18" s="145" t="s">
        <v>326</v>
      </c>
      <c r="B18" s="146">
        <v>273000</v>
      </c>
      <c r="C18" s="147">
        <v>275000</v>
      </c>
      <c r="D18" s="147">
        <v>280000</v>
      </c>
      <c r="E18" s="123"/>
      <c r="F18" s="120"/>
      <c r="G18" s="14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</row>
    <row r="19" spans="1:213" s="2" customFormat="1" ht="12.75" x14ac:dyDescent="0.2">
      <c r="A19" s="145" t="s">
        <v>327</v>
      </c>
      <c r="B19" s="146">
        <v>106000</v>
      </c>
      <c r="C19" s="147">
        <v>107000</v>
      </c>
      <c r="D19" s="147">
        <v>108000</v>
      </c>
      <c r="E19" s="123"/>
      <c r="F19" s="120"/>
      <c r="G19" s="14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</row>
    <row r="20" spans="1:213" s="2" customFormat="1" ht="12.75" x14ac:dyDescent="0.2">
      <c r="A20" s="145" t="s">
        <v>328</v>
      </c>
      <c r="B20" s="146">
        <v>99000</v>
      </c>
      <c r="C20" s="147">
        <v>100000</v>
      </c>
      <c r="D20" s="147">
        <v>105000</v>
      </c>
      <c r="E20" s="123"/>
      <c r="F20" s="120"/>
      <c r="G20" s="14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</row>
    <row r="21" spans="1:213" s="2" customFormat="1" ht="12.75" x14ac:dyDescent="0.2">
      <c r="A21" s="145" t="s">
        <v>329</v>
      </c>
      <c r="B21" s="146">
        <v>87000</v>
      </c>
      <c r="C21" s="147">
        <v>88000</v>
      </c>
      <c r="D21" s="147">
        <v>105000</v>
      </c>
      <c r="E21" s="123"/>
      <c r="F21" s="120"/>
      <c r="G21" s="14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</row>
    <row r="22" spans="1:213" s="2" customFormat="1" ht="12.75" x14ac:dyDescent="0.2">
      <c r="A22" s="145" t="s">
        <v>330</v>
      </c>
      <c r="B22" s="146">
        <v>99000</v>
      </c>
      <c r="C22" s="147">
        <v>100000</v>
      </c>
      <c r="D22" s="147">
        <v>105000</v>
      </c>
      <c r="E22" s="123"/>
      <c r="F22" s="120"/>
      <c r="G22" s="14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</row>
    <row r="23" spans="1:213" s="2" customFormat="1" ht="12.75" x14ac:dyDescent="0.2">
      <c r="A23" s="145" t="s">
        <v>331</v>
      </c>
      <c r="B23" s="146">
        <v>99000</v>
      </c>
      <c r="C23" s="147">
        <v>100000</v>
      </c>
      <c r="D23" s="147">
        <v>105000</v>
      </c>
      <c r="E23" s="123"/>
      <c r="F23" s="120"/>
      <c r="G23" s="14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</row>
    <row r="24" spans="1:213" s="2" customFormat="1" ht="12.75" x14ac:dyDescent="0.2">
      <c r="A24" s="145" t="s">
        <v>332</v>
      </c>
      <c r="B24" s="146">
        <v>247000</v>
      </c>
      <c r="C24" s="147">
        <v>250000</v>
      </c>
      <c r="D24" s="147">
        <v>260000</v>
      </c>
      <c r="E24" s="123"/>
      <c r="F24" s="120"/>
      <c r="G24" s="14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</row>
    <row r="25" spans="1:213" s="2" customFormat="1" ht="12.75" x14ac:dyDescent="0.2">
      <c r="A25" s="145" t="s">
        <v>333</v>
      </c>
      <c r="B25" s="146">
        <v>237000</v>
      </c>
      <c r="C25" s="147">
        <v>240000</v>
      </c>
      <c r="D25" s="147">
        <v>245000</v>
      </c>
      <c r="E25" s="123"/>
      <c r="F25" s="120"/>
      <c r="G25" s="14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</row>
    <row r="26" spans="1:213" s="2" customFormat="1" ht="12.75" x14ac:dyDescent="0.2">
      <c r="A26" s="145" t="s">
        <v>334</v>
      </c>
      <c r="B26" s="146">
        <v>104000</v>
      </c>
      <c r="C26" s="147">
        <v>105000</v>
      </c>
      <c r="D26" s="147">
        <v>107000</v>
      </c>
      <c r="E26" s="123"/>
      <c r="F26" s="120"/>
      <c r="G26" s="14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</row>
    <row r="27" spans="1:213" s="2" customFormat="1" ht="12.75" x14ac:dyDescent="0.2">
      <c r="A27" s="145" t="s">
        <v>335</v>
      </c>
      <c r="B27" s="146">
        <v>87000</v>
      </c>
      <c r="C27" s="147">
        <v>88000</v>
      </c>
      <c r="D27" s="147">
        <v>100000</v>
      </c>
      <c r="E27" s="123"/>
      <c r="F27" s="120"/>
      <c r="G27" s="14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</row>
    <row r="28" spans="1:213" s="2" customFormat="1" ht="12.75" x14ac:dyDescent="0.2">
      <c r="A28" s="145" t="s">
        <v>336</v>
      </c>
      <c r="B28" s="146">
        <v>240000</v>
      </c>
      <c r="C28" s="147">
        <v>241000</v>
      </c>
      <c r="D28" s="147">
        <v>245000</v>
      </c>
      <c r="E28" s="123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</row>
    <row r="29" spans="1:213" s="2" customFormat="1" ht="12.75" x14ac:dyDescent="0.2">
      <c r="A29" s="145" t="s">
        <v>337</v>
      </c>
      <c r="B29" s="146">
        <v>108000</v>
      </c>
      <c r="C29" s="147">
        <v>110000</v>
      </c>
      <c r="D29" s="147">
        <v>112000</v>
      </c>
      <c r="E29" s="123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</row>
    <row r="30" spans="1:213" s="2" customFormat="1" ht="12.75" x14ac:dyDescent="0.2">
      <c r="A30" s="145" t="s">
        <v>338</v>
      </c>
      <c r="B30" s="146">
        <v>103000</v>
      </c>
      <c r="C30" s="147">
        <v>105000</v>
      </c>
      <c r="D30" s="147">
        <v>110000</v>
      </c>
      <c r="E30" s="123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</row>
    <row r="31" spans="1:213" s="2" customFormat="1" ht="13.5" thickBot="1" x14ac:dyDescent="0.25">
      <c r="A31" s="148" t="s">
        <v>339</v>
      </c>
      <c r="B31" s="146">
        <v>93000</v>
      </c>
      <c r="C31" s="147">
        <v>94000</v>
      </c>
      <c r="D31" s="147">
        <v>100000</v>
      </c>
      <c r="E31" s="123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</row>
    <row r="32" spans="1:213" s="2" customFormat="1" ht="13.5" thickBot="1" x14ac:dyDescent="0.25">
      <c r="A32" s="126" t="s">
        <v>42</v>
      </c>
      <c r="B32" s="149">
        <v>3004000</v>
      </c>
      <c r="C32" s="149">
        <v>3035000</v>
      </c>
      <c r="D32" s="149">
        <v>3152000</v>
      </c>
    </row>
    <row r="33" spans="1:3" s="2" customFormat="1" ht="12.75" x14ac:dyDescent="0.2">
      <c r="B33" s="127"/>
    </row>
    <row r="34" spans="1:3" s="2" customFormat="1" ht="12.75" x14ac:dyDescent="0.2">
      <c r="B34" s="127"/>
    </row>
    <row r="35" spans="1:3" x14ac:dyDescent="0.25">
      <c r="A35" s="3"/>
      <c r="B35" s="386"/>
      <c r="C35" s="387"/>
    </row>
    <row r="36" spans="1:3" x14ac:dyDescent="0.25">
      <c r="A36" s="3"/>
      <c r="B36" s="135"/>
    </row>
  </sheetData>
  <mergeCells count="9">
    <mergeCell ref="B7:D9"/>
    <mergeCell ref="F9:F10"/>
    <mergeCell ref="B1:D1"/>
    <mergeCell ref="A2:D2"/>
    <mergeCell ref="A3:D3"/>
    <mergeCell ref="A4:D4"/>
    <mergeCell ref="B5:D5"/>
    <mergeCell ref="A6:D6"/>
    <mergeCell ref="A7:A10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view="pageBreakPreview" topLeftCell="A52" zoomScale="115" zoomScaleNormal="100" zoomScaleSheetLayoutView="115" workbookViewId="0">
      <selection activeCell="A7" sqref="A7:R7"/>
    </sheetView>
  </sheetViews>
  <sheetFormatPr defaultColWidth="8.7109375" defaultRowHeight="15" x14ac:dyDescent="0.25"/>
  <cols>
    <col min="1" max="1" width="4.140625" style="67" customWidth="1"/>
    <col min="2" max="2" width="23.7109375" style="67" customWidth="1"/>
    <col min="3" max="5" width="10.85546875" style="67" customWidth="1"/>
    <col min="6" max="7" width="9.85546875" style="67" customWidth="1"/>
    <col min="8" max="8" width="11.85546875" style="67" customWidth="1"/>
    <col min="9" max="9" width="7.5703125" style="67" customWidth="1"/>
    <col min="10" max="10" width="10.85546875" style="67" customWidth="1"/>
    <col min="11" max="11" width="7.5703125" style="67" customWidth="1"/>
    <col min="12" max="12" width="8.42578125" style="67" customWidth="1"/>
    <col min="13" max="13" width="8.7109375" style="67" customWidth="1"/>
    <col min="14" max="15" width="8.85546875" style="67" customWidth="1"/>
    <col min="16" max="16" width="11.7109375" style="67" customWidth="1"/>
    <col min="17" max="17" width="10.85546875" style="67" customWidth="1"/>
    <col min="18" max="18" width="11.5703125" style="67" customWidth="1"/>
    <col min="19" max="21" width="8.7109375" style="67"/>
    <col min="22" max="22" width="10" style="67" bestFit="1" customWidth="1"/>
    <col min="23" max="16384" width="8.7109375" style="67"/>
  </cols>
  <sheetData>
    <row r="1" spans="1:21" s="19" customFormat="1" ht="12.75" x14ac:dyDescent="0.2">
      <c r="F1" s="599" t="s">
        <v>369</v>
      </c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</row>
    <row r="2" spans="1:21" s="19" customFormat="1" ht="12.75" x14ac:dyDescent="0.2">
      <c r="F2" s="408"/>
      <c r="G2" s="408"/>
      <c r="H2" s="408"/>
      <c r="I2" s="408"/>
      <c r="J2" s="408"/>
      <c r="K2" s="408"/>
      <c r="L2" s="408"/>
      <c r="M2" s="408"/>
      <c r="N2" s="599" t="s">
        <v>344</v>
      </c>
      <c r="O2" s="599"/>
      <c r="P2" s="599"/>
      <c r="Q2" s="599"/>
      <c r="R2" s="599"/>
    </row>
    <row r="3" spans="1:21" s="19" customFormat="1" ht="12.75" x14ac:dyDescent="0.2">
      <c r="F3" s="408"/>
      <c r="G3" s="408"/>
      <c r="H3" s="408"/>
      <c r="I3" s="408"/>
      <c r="J3" s="408"/>
      <c r="K3" s="408"/>
      <c r="L3" s="408"/>
      <c r="M3" s="408"/>
      <c r="N3" s="599" t="s">
        <v>858</v>
      </c>
      <c r="O3" s="599"/>
      <c r="P3" s="599"/>
      <c r="Q3" s="599"/>
      <c r="R3" s="599"/>
    </row>
    <row r="4" spans="1:21" s="19" customFormat="1" ht="12.75" x14ac:dyDescent="0.2">
      <c r="H4" s="599" t="s">
        <v>859</v>
      </c>
      <c r="I4" s="599"/>
      <c r="J4" s="599"/>
      <c r="K4" s="599"/>
      <c r="L4" s="599"/>
      <c r="M4" s="599"/>
      <c r="N4" s="599"/>
      <c r="O4" s="599"/>
      <c r="P4" s="599"/>
      <c r="Q4" s="599"/>
      <c r="R4" s="599"/>
    </row>
    <row r="5" spans="1:21" s="19" customFormat="1" ht="12.75" x14ac:dyDescent="0.2">
      <c r="H5" s="600" t="s">
        <v>847</v>
      </c>
      <c r="I5" s="600"/>
      <c r="J5" s="600"/>
      <c r="K5" s="600"/>
      <c r="L5" s="600"/>
      <c r="M5" s="600"/>
      <c r="N5" s="600"/>
      <c r="O5" s="600"/>
      <c r="P5" s="600"/>
      <c r="Q5" s="600"/>
      <c r="R5" s="600"/>
    </row>
    <row r="6" spans="1:21" s="19" customFormat="1" ht="12.75" x14ac:dyDescent="0.2">
      <c r="A6" s="597" t="s">
        <v>370</v>
      </c>
      <c r="B6" s="597"/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7"/>
      <c r="Q6" s="597"/>
      <c r="R6" s="597"/>
    </row>
    <row r="7" spans="1:21" s="19" customFormat="1" ht="12.75" x14ac:dyDescent="0.2">
      <c r="A7" s="597" t="s">
        <v>650</v>
      </c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7"/>
      <c r="P7" s="597"/>
      <c r="Q7" s="597"/>
      <c r="R7" s="597"/>
    </row>
    <row r="8" spans="1:21" s="19" customFormat="1" ht="12.75" x14ac:dyDescent="0.2">
      <c r="A8" s="597" t="s">
        <v>371</v>
      </c>
      <c r="B8" s="597"/>
      <c r="C8" s="597"/>
      <c r="D8" s="597"/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597"/>
      <c r="P8" s="597"/>
      <c r="Q8" s="597"/>
      <c r="R8" s="597"/>
    </row>
    <row r="9" spans="1:21" s="19" customFormat="1" ht="12.75" x14ac:dyDescent="0.2"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</row>
    <row r="10" spans="1:21" s="19" customFormat="1" ht="12.75" customHeight="1" x14ac:dyDescent="0.2">
      <c r="A10" s="595" t="s">
        <v>46</v>
      </c>
      <c r="B10" s="596" t="s">
        <v>372</v>
      </c>
      <c r="C10" s="611" t="s">
        <v>50</v>
      </c>
      <c r="D10" s="598">
        <v>111</v>
      </c>
      <c r="E10" s="598"/>
      <c r="F10" s="598"/>
      <c r="G10" s="405"/>
      <c r="H10" s="618" t="s">
        <v>373</v>
      </c>
      <c r="I10" s="411">
        <v>112</v>
      </c>
      <c r="J10" s="405">
        <v>119</v>
      </c>
      <c r="K10" s="344">
        <v>244</v>
      </c>
      <c r="L10" s="344">
        <v>244</v>
      </c>
      <c r="M10" s="344">
        <v>244</v>
      </c>
      <c r="N10" s="344">
        <v>244</v>
      </c>
      <c r="O10" s="598">
        <v>244</v>
      </c>
      <c r="P10" s="598"/>
      <c r="Q10" s="598" t="s">
        <v>454</v>
      </c>
      <c r="R10" s="598" t="s">
        <v>590</v>
      </c>
    </row>
    <row r="11" spans="1:21" s="19" customFormat="1" ht="12.75" customHeight="1" x14ac:dyDescent="0.2">
      <c r="A11" s="595"/>
      <c r="B11" s="596"/>
      <c r="C11" s="612"/>
      <c r="D11" s="606" t="s">
        <v>374</v>
      </c>
      <c r="E11" s="607"/>
      <c r="F11" s="607"/>
      <c r="G11" s="608"/>
      <c r="H11" s="618"/>
      <c r="I11" s="613" t="s">
        <v>375</v>
      </c>
      <c r="J11" s="602" t="s">
        <v>376</v>
      </c>
      <c r="K11" s="602" t="s">
        <v>722</v>
      </c>
      <c r="L11" s="604" t="s">
        <v>519</v>
      </c>
      <c r="M11" s="616" t="s">
        <v>377</v>
      </c>
      <c r="N11" s="604" t="s">
        <v>378</v>
      </c>
      <c r="O11" s="610" t="s">
        <v>379</v>
      </c>
      <c r="P11" s="610" t="s">
        <v>380</v>
      </c>
      <c r="Q11" s="598"/>
      <c r="R11" s="598"/>
      <c r="S11" s="20"/>
      <c r="T11" s="20"/>
      <c r="U11" s="20"/>
    </row>
    <row r="12" spans="1:21" s="19" customFormat="1" ht="173.65" customHeight="1" thickBot="1" x14ac:dyDescent="0.25">
      <c r="A12" s="595"/>
      <c r="B12" s="596"/>
      <c r="C12" s="612"/>
      <c r="D12" s="406" t="s">
        <v>520</v>
      </c>
      <c r="E12" s="406" t="s">
        <v>521</v>
      </c>
      <c r="F12" s="406" t="s">
        <v>522</v>
      </c>
      <c r="G12" s="406" t="s">
        <v>381</v>
      </c>
      <c r="H12" s="618"/>
      <c r="I12" s="614"/>
      <c r="J12" s="615"/>
      <c r="K12" s="603"/>
      <c r="L12" s="605"/>
      <c r="M12" s="617"/>
      <c r="N12" s="609"/>
      <c r="O12" s="610"/>
      <c r="P12" s="610"/>
      <c r="Q12" s="598"/>
      <c r="R12" s="598"/>
      <c r="S12" s="20"/>
      <c r="T12" s="20"/>
      <c r="U12" s="20"/>
    </row>
    <row r="13" spans="1:21" s="19" customFormat="1" ht="13.5" thickTop="1" x14ac:dyDescent="0.2">
      <c r="A13" s="17">
        <v>1</v>
      </c>
      <c r="B13" s="202" t="s">
        <v>723</v>
      </c>
      <c r="C13" s="25">
        <v>24071852.926709749</v>
      </c>
      <c r="D13" s="25">
        <v>1664266.2000000002</v>
      </c>
      <c r="E13" s="25">
        <v>13181091.798053231</v>
      </c>
      <c r="F13" s="25">
        <v>537264</v>
      </c>
      <c r="G13" s="25">
        <v>2855174.4000000004</v>
      </c>
      <c r="H13" s="25">
        <v>18237796.398053229</v>
      </c>
      <c r="I13" s="25"/>
      <c r="J13" s="25">
        <v>5507814.5122120753</v>
      </c>
      <c r="K13" s="345"/>
      <c r="L13" s="345"/>
      <c r="M13" s="17"/>
      <c r="N13" s="345">
        <v>326242.01644444442</v>
      </c>
      <c r="O13" s="25">
        <v>0</v>
      </c>
      <c r="P13" s="25">
        <v>0</v>
      </c>
      <c r="Q13" s="25">
        <v>24071852.926709749</v>
      </c>
      <c r="R13" s="25">
        <v>24071852.926709749</v>
      </c>
      <c r="S13" s="20"/>
      <c r="T13" s="20"/>
      <c r="U13" s="20"/>
    </row>
    <row r="14" spans="1:21" s="19" customFormat="1" ht="12.75" x14ac:dyDescent="0.2">
      <c r="A14" s="346">
        <v>2</v>
      </c>
      <c r="B14" s="202" t="s">
        <v>724</v>
      </c>
      <c r="C14" s="25">
        <v>26088206.636100397</v>
      </c>
      <c r="D14" s="25">
        <v>2705365.8</v>
      </c>
      <c r="E14" s="25">
        <v>13495535.257267758</v>
      </c>
      <c r="F14" s="25">
        <v>882648</v>
      </c>
      <c r="G14" s="25">
        <v>2700902.88</v>
      </c>
      <c r="H14" s="25">
        <v>19784451.937267758</v>
      </c>
      <c r="I14" s="25"/>
      <c r="J14" s="25">
        <v>5974904.4850548627</v>
      </c>
      <c r="K14" s="345"/>
      <c r="L14" s="345"/>
      <c r="M14" s="17"/>
      <c r="N14" s="345">
        <v>328850.21377777774</v>
      </c>
      <c r="O14" s="25">
        <v>0</v>
      </c>
      <c r="P14" s="25">
        <v>0</v>
      </c>
      <c r="Q14" s="25">
        <v>26088206.636100397</v>
      </c>
      <c r="R14" s="25">
        <v>26088206.636100397</v>
      </c>
      <c r="S14" s="20"/>
      <c r="T14" s="20"/>
      <c r="U14" s="20"/>
    </row>
    <row r="15" spans="1:21" s="19" customFormat="1" ht="12.75" x14ac:dyDescent="0.2">
      <c r="A15" s="17">
        <v>3</v>
      </c>
      <c r="B15" s="202" t="s">
        <v>725</v>
      </c>
      <c r="C15" s="25">
        <v>22690691.266216002</v>
      </c>
      <c r="D15" s="25">
        <v>2203018.2000000002</v>
      </c>
      <c r="E15" s="25">
        <v>11580186.495161632</v>
      </c>
      <c r="F15" s="25">
        <v>529588.80000000005</v>
      </c>
      <c r="G15" s="25">
        <v>2877432.48</v>
      </c>
      <c r="H15" s="25">
        <v>17190225.975161634</v>
      </c>
      <c r="I15" s="25"/>
      <c r="J15" s="25">
        <v>5191448.2444988135</v>
      </c>
      <c r="K15" s="345"/>
      <c r="L15" s="345"/>
      <c r="M15" s="17"/>
      <c r="N15" s="345">
        <v>309017.04655555554</v>
      </c>
      <c r="O15" s="25">
        <v>0</v>
      </c>
      <c r="P15" s="25">
        <v>0</v>
      </c>
      <c r="Q15" s="25">
        <v>22690691.266216002</v>
      </c>
      <c r="R15" s="25">
        <v>22690691.266216002</v>
      </c>
      <c r="S15" s="20"/>
      <c r="T15" s="20"/>
      <c r="U15" s="20"/>
    </row>
    <row r="16" spans="1:21" s="19" customFormat="1" ht="12.75" x14ac:dyDescent="0.2">
      <c r="A16" s="346">
        <v>4</v>
      </c>
      <c r="B16" s="202" t="s">
        <v>726</v>
      </c>
      <c r="C16" s="25">
        <v>26699997.149063475</v>
      </c>
      <c r="D16" s="25">
        <v>1955100</v>
      </c>
      <c r="E16" s="25">
        <v>14536822.025786933</v>
      </c>
      <c r="F16" s="25">
        <v>767520</v>
      </c>
      <c r="G16" s="25">
        <v>2947276.7999999998</v>
      </c>
      <c r="H16" s="25">
        <v>20206718.825786933</v>
      </c>
      <c r="I16" s="25"/>
      <c r="J16" s="25">
        <v>6102429.0853876537</v>
      </c>
      <c r="K16" s="345"/>
      <c r="L16" s="345"/>
      <c r="M16" s="17"/>
      <c r="N16" s="345">
        <v>390849.23788888886</v>
      </c>
      <c r="O16" s="25">
        <v>0</v>
      </c>
      <c r="P16" s="25">
        <v>0</v>
      </c>
      <c r="Q16" s="25">
        <v>26699997.149063475</v>
      </c>
      <c r="R16" s="25">
        <v>26699997.149063475</v>
      </c>
      <c r="S16" s="20"/>
      <c r="T16" s="20"/>
      <c r="U16" s="20"/>
    </row>
    <row r="17" spans="1:21" s="19" customFormat="1" ht="12.75" x14ac:dyDescent="0.2">
      <c r="A17" s="17">
        <v>5</v>
      </c>
      <c r="B17" s="202" t="s">
        <v>727</v>
      </c>
      <c r="C17" s="25">
        <v>9632047.0330137089</v>
      </c>
      <c r="D17" s="25">
        <v>628079.39999999991</v>
      </c>
      <c r="E17" s="25">
        <v>4843794.5613657087</v>
      </c>
      <c r="F17" s="25">
        <v>176529.59999999998</v>
      </c>
      <c r="G17" s="25">
        <v>1641725.28</v>
      </c>
      <c r="H17" s="25">
        <v>7290128.841365709</v>
      </c>
      <c r="I17" s="25"/>
      <c r="J17" s="25">
        <v>2201618.9100924442</v>
      </c>
      <c r="K17" s="345"/>
      <c r="L17" s="345"/>
      <c r="M17" s="17"/>
      <c r="N17" s="345">
        <v>140299.28155555556</v>
      </c>
      <c r="O17" s="25">
        <v>0</v>
      </c>
      <c r="P17" s="25">
        <v>0</v>
      </c>
      <c r="Q17" s="25">
        <v>9632047.0330137089</v>
      </c>
      <c r="R17" s="25">
        <v>9632047.0330137089</v>
      </c>
      <c r="S17" s="20"/>
      <c r="T17" s="20"/>
      <c r="U17" s="20"/>
    </row>
    <row r="18" spans="1:21" s="19" customFormat="1" ht="12.75" x14ac:dyDescent="0.2">
      <c r="A18" s="346">
        <v>6</v>
      </c>
      <c r="B18" s="202" t="s">
        <v>728</v>
      </c>
      <c r="C18" s="25">
        <v>32404542.689427055</v>
      </c>
      <c r="D18" s="25">
        <v>2338560</v>
      </c>
      <c r="E18" s="25">
        <v>18316826.462676525</v>
      </c>
      <c r="F18" s="25">
        <v>844272</v>
      </c>
      <c r="G18" s="25">
        <v>3008678.4000000004</v>
      </c>
      <c r="H18" s="25">
        <v>24508336.862676524</v>
      </c>
      <c r="I18" s="25"/>
      <c r="J18" s="25">
        <v>7401517.7325283103</v>
      </c>
      <c r="K18" s="345"/>
      <c r="L18" s="345"/>
      <c r="M18" s="17"/>
      <c r="N18" s="345">
        <v>494688.09422222228</v>
      </c>
      <c r="O18" s="25">
        <v>0</v>
      </c>
      <c r="P18" s="25">
        <v>0</v>
      </c>
      <c r="Q18" s="25">
        <v>32404542.689427055</v>
      </c>
      <c r="R18" s="25">
        <v>32404542.689427055</v>
      </c>
      <c r="S18" s="20"/>
      <c r="T18" s="20"/>
      <c r="U18" s="20"/>
    </row>
    <row r="19" spans="1:21" s="19" customFormat="1" ht="12.75" x14ac:dyDescent="0.2">
      <c r="A19" s="17">
        <v>7</v>
      </c>
      <c r="B19" s="202" t="s">
        <v>729</v>
      </c>
      <c r="C19" s="25">
        <v>30200074.847430881</v>
      </c>
      <c r="D19" s="25">
        <v>2164920</v>
      </c>
      <c r="E19" s="25">
        <v>17479179.057456728</v>
      </c>
      <c r="F19" s="25">
        <v>844272</v>
      </c>
      <c r="G19" s="25">
        <v>2348611.2000000002</v>
      </c>
      <c r="H19" s="25">
        <v>22836982.257456727</v>
      </c>
      <c r="I19" s="25"/>
      <c r="J19" s="25">
        <v>6896768.641751931</v>
      </c>
      <c r="K19" s="345"/>
      <c r="L19" s="345"/>
      <c r="M19" s="17"/>
      <c r="N19" s="345">
        <v>466323.94822222221</v>
      </c>
      <c r="O19" s="25">
        <v>0</v>
      </c>
      <c r="P19" s="25">
        <v>0</v>
      </c>
      <c r="Q19" s="25">
        <v>30200074.847430881</v>
      </c>
      <c r="R19" s="25">
        <v>30200074.847430881</v>
      </c>
      <c r="S19" s="20"/>
      <c r="T19" s="20"/>
      <c r="U19" s="20"/>
    </row>
    <row r="20" spans="1:21" s="19" customFormat="1" ht="12.75" x14ac:dyDescent="0.2">
      <c r="A20" s="346">
        <v>8</v>
      </c>
      <c r="B20" s="202" t="s">
        <v>730</v>
      </c>
      <c r="C20" s="25">
        <v>11725398.198978839</v>
      </c>
      <c r="D20" s="25">
        <v>1060488</v>
      </c>
      <c r="E20" s="25">
        <v>5734201.0202261098</v>
      </c>
      <c r="F20" s="25">
        <v>460512</v>
      </c>
      <c r="G20" s="25">
        <v>1596441.5999999999</v>
      </c>
      <c r="H20" s="25">
        <v>8851642.6202261094</v>
      </c>
      <c r="I20" s="25"/>
      <c r="J20" s="25">
        <v>2673196.071308285</v>
      </c>
      <c r="K20" s="345"/>
      <c r="L20" s="345"/>
      <c r="M20" s="17"/>
      <c r="N20" s="345">
        <v>200559.5074444444</v>
      </c>
      <c r="O20" s="25">
        <v>0</v>
      </c>
      <c r="P20" s="25">
        <v>0</v>
      </c>
      <c r="Q20" s="25">
        <v>11725398.198978839</v>
      </c>
      <c r="R20" s="25">
        <v>11725398.198978839</v>
      </c>
      <c r="S20" s="20"/>
      <c r="T20" s="20"/>
      <c r="U20" s="20"/>
    </row>
    <row r="21" spans="1:21" s="19" customFormat="1" ht="12.75" x14ac:dyDescent="0.2">
      <c r="A21" s="17">
        <v>9</v>
      </c>
      <c r="B21" s="202" t="s">
        <v>731</v>
      </c>
      <c r="C21" s="25">
        <v>22705608.983344533</v>
      </c>
      <c r="D21" s="25">
        <v>1743188.4000000001</v>
      </c>
      <c r="E21" s="25">
        <v>12857125.168839457</v>
      </c>
      <c r="F21" s="25">
        <v>882648</v>
      </c>
      <c r="G21" s="25">
        <v>1729990.08</v>
      </c>
      <c r="H21" s="25">
        <v>17212951.648839459</v>
      </c>
      <c r="I21" s="25"/>
      <c r="J21" s="25">
        <v>5198311.3979495168</v>
      </c>
      <c r="K21" s="345"/>
      <c r="L21" s="345"/>
      <c r="M21" s="17"/>
      <c r="N21" s="345">
        <v>294345.9365555555</v>
      </c>
      <c r="O21" s="25">
        <v>0</v>
      </c>
      <c r="P21" s="25">
        <v>0</v>
      </c>
      <c r="Q21" s="25">
        <v>22705608.983344533</v>
      </c>
      <c r="R21" s="25">
        <v>22705608.983344533</v>
      </c>
      <c r="S21" s="20"/>
      <c r="T21" s="20"/>
      <c r="U21" s="20"/>
    </row>
    <row r="22" spans="1:21" s="19" customFormat="1" ht="12.75" x14ac:dyDescent="0.2">
      <c r="A22" s="346">
        <v>10</v>
      </c>
      <c r="B22" s="202" t="s">
        <v>732</v>
      </c>
      <c r="C22" s="25">
        <v>31471261.505226552</v>
      </c>
      <c r="D22" s="25">
        <v>1983653.4000000001</v>
      </c>
      <c r="E22" s="25">
        <v>17003895.48690553</v>
      </c>
      <c r="F22" s="25">
        <v>529588.80000000005</v>
      </c>
      <c r="G22" s="25">
        <v>4342628.16</v>
      </c>
      <c r="H22" s="25">
        <v>23859765.846905529</v>
      </c>
      <c r="I22" s="25"/>
      <c r="J22" s="25">
        <v>7205649.28576547</v>
      </c>
      <c r="K22" s="345"/>
      <c r="L22" s="345"/>
      <c r="M22" s="17"/>
      <c r="N22" s="345">
        <v>405846.37255555548</v>
      </c>
      <c r="O22" s="25">
        <v>0</v>
      </c>
      <c r="P22" s="25">
        <v>0</v>
      </c>
      <c r="Q22" s="25">
        <v>31471261.505226552</v>
      </c>
      <c r="R22" s="25">
        <v>31471261.505226552</v>
      </c>
      <c r="S22" s="20"/>
      <c r="T22" s="20"/>
      <c r="U22" s="20"/>
    </row>
    <row r="23" spans="1:21" s="19" customFormat="1" ht="12.75" x14ac:dyDescent="0.2">
      <c r="A23" s="17">
        <v>11</v>
      </c>
      <c r="B23" s="202" t="s">
        <v>733</v>
      </c>
      <c r="C23" s="25">
        <v>14736995.563199274</v>
      </c>
      <c r="D23" s="25">
        <v>1247313</v>
      </c>
      <c r="E23" s="25">
        <v>7217065.8250514995</v>
      </c>
      <c r="F23" s="25">
        <v>353059.19999999995</v>
      </c>
      <c r="G23" s="25">
        <v>2347843.6800000002</v>
      </c>
      <c r="H23" s="25">
        <v>11165281.705051498</v>
      </c>
      <c r="I23" s="25"/>
      <c r="J23" s="25">
        <v>3371915.0749255526</v>
      </c>
      <c r="K23" s="345"/>
      <c r="L23" s="345"/>
      <c r="M23" s="17"/>
      <c r="N23" s="345">
        <v>199798.78322222221</v>
      </c>
      <c r="O23" s="25">
        <v>0</v>
      </c>
      <c r="P23" s="25">
        <v>0</v>
      </c>
      <c r="Q23" s="25">
        <v>14736995.563199274</v>
      </c>
      <c r="R23" s="25">
        <v>14736995.563199274</v>
      </c>
      <c r="S23" s="20"/>
      <c r="T23" s="20"/>
      <c r="U23" s="20"/>
    </row>
    <row r="24" spans="1:21" s="19" customFormat="1" ht="12.75" x14ac:dyDescent="0.2">
      <c r="A24" s="346">
        <v>12</v>
      </c>
      <c r="B24" s="202" t="s">
        <v>734</v>
      </c>
      <c r="C24" s="25">
        <v>8442386.7686479781</v>
      </c>
      <c r="D24" s="25">
        <v>506460</v>
      </c>
      <c r="E24" s="25">
        <v>4286773.3889940092</v>
      </c>
      <c r="F24" s="25">
        <v>153504</v>
      </c>
      <c r="G24" s="25">
        <v>1427587.2000000002</v>
      </c>
      <c r="H24" s="25">
        <v>6374324.5889940094</v>
      </c>
      <c r="I24" s="25"/>
      <c r="J24" s="25">
        <v>1925046.0258761907</v>
      </c>
      <c r="K24" s="345"/>
      <c r="L24" s="345"/>
      <c r="M24" s="17"/>
      <c r="N24" s="345">
        <v>143016.15377777777</v>
      </c>
      <c r="O24" s="25">
        <v>0</v>
      </c>
      <c r="P24" s="25">
        <v>0</v>
      </c>
      <c r="Q24" s="25">
        <v>8442386.7686479781</v>
      </c>
      <c r="R24" s="25">
        <v>8442386.7686479781</v>
      </c>
      <c r="S24" s="20"/>
      <c r="T24" s="20"/>
      <c r="U24" s="20"/>
    </row>
    <row r="25" spans="1:21" s="19" customFormat="1" ht="12.75" x14ac:dyDescent="0.2">
      <c r="A25" s="17">
        <v>13</v>
      </c>
      <c r="B25" s="202" t="s">
        <v>735</v>
      </c>
      <c r="C25" s="25">
        <v>17870624.749840893</v>
      </c>
      <c r="D25" s="25">
        <v>1087992</v>
      </c>
      <c r="E25" s="25">
        <v>9435320.4304120205</v>
      </c>
      <c r="F25" s="25">
        <v>383760</v>
      </c>
      <c r="G25" s="25">
        <v>2609568</v>
      </c>
      <c r="H25" s="25">
        <v>13516640.430412021</v>
      </c>
      <c r="I25" s="25"/>
      <c r="J25" s="25">
        <v>4082025.4099844303</v>
      </c>
      <c r="K25" s="345"/>
      <c r="L25" s="345"/>
      <c r="M25" s="17"/>
      <c r="N25" s="345">
        <v>271958.90944444446</v>
      </c>
      <c r="O25" s="25">
        <v>0</v>
      </c>
      <c r="P25" s="25">
        <v>0</v>
      </c>
      <c r="Q25" s="25">
        <v>17870624.749840893</v>
      </c>
      <c r="R25" s="25">
        <v>17870624.749840893</v>
      </c>
      <c r="S25" s="20"/>
      <c r="T25" s="20"/>
      <c r="U25" s="20"/>
    </row>
    <row r="26" spans="1:21" s="19" customFormat="1" ht="12.75" x14ac:dyDescent="0.2">
      <c r="A26" s="346">
        <v>14</v>
      </c>
      <c r="B26" s="202" t="s">
        <v>736</v>
      </c>
      <c r="C26" s="25">
        <v>22938447.649476551</v>
      </c>
      <c r="D26" s="25">
        <v>1634712</v>
      </c>
      <c r="E26" s="25">
        <v>13049076.035133041</v>
      </c>
      <c r="F26" s="25">
        <v>614016</v>
      </c>
      <c r="G26" s="25">
        <v>2041603.2000000002</v>
      </c>
      <c r="H26" s="25">
        <v>17339407.235133041</v>
      </c>
      <c r="I26" s="25"/>
      <c r="J26" s="25">
        <v>5236500.9850101778</v>
      </c>
      <c r="K26" s="345"/>
      <c r="L26" s="345"/>
      <c r="M26" s="17"/>
      <c r="N26" s="345">
        <v>362539.42933333333</v>
      </c>
      <c r="O26" s="25">
        <v>0</v>
      </c>
      <c r="P26" s="25">
        <v>0</v>
      </c>
      <c r="Q26" s="25">
        <v>22938447.649476551</v>
      </c>
      <c r="R26" s="25">
        <v>22938447.649476551</v>
      </c>
      <c r="S26" s="20"/>
      <c r="T26" s="20"/>
      <c r="U26" s="20"/>
    </row>
    <row r="27" spans="1:21" s="19" customFormat="1" ht="12.75" x14ac:dyDescent="0.2">
      <c r="A27" s="17">
        <v>15</v>
      </c>
      <c r="B27" s="202" t="s">
        <v>737</v>
      </c>
      <c r="C27" s="25">
        <v>11600547.330404717</v>
      </c>
      <c r="D27" s="25">
        <v>1050492</v>
      </c>
      <c r="E27" s="25">
        <v>5556102.5059346706</v>
      </c>
      <c r="F27" s="25">
        <v>230256</v>
      </c>
      <c r="G27" s="25">
        <v>1926475.2000000002</v>
      </c>
      <c r="H27" s="25">
        <v>8763325.7059346698</v>
      </c>
      <c r="I27" s="25"/>
      <c r="J27" s="25">
        <v>2646524.36319227</v>
      </c>
      <c r="K27" s="345"/>
      <c r="L27" s="345"/>
      <c r="M27" s="17"/>
      <c r="N27" s="345">
        <v>190697.26127777778</v>
      </c>
      <c r="O27" s="25">
        <v>0</v>
      </c>
      <c r="P27" s="25">
        <v>0</v>
      </c>
      <c r="Q27" s="25">
        <v>11600547.330404717</v>
      </c>
      <c r="R27" s="25">
        <v>11600547.330404717</v>
      </c>
      <c r="S27" s="20"/>
      <c r="T27" s="20"/>
      <c r="U27" s="20"/>
    </row>
    <row r="28" spans="1:21" s="19" customFormat="1" ht="12.75" x14ac:dyDescent="0.2">
      <c r="A28" s="346">
        <v>16</v>
      </c>
      <c r="B28" s="202" t="s">
        <v>738</v>
      </c>
      <c r="C28" s="25">
        <v>23119206.570364363</v>
      </c>
      <c r="D28" s="25">
        <v>1928628</v>
      </c>
      <c r="E28" s="25">
        <v>13090984.165572561</v>
      </c>
      <c r="F28" s="25">
        <v>614016</v>
      </c>
      <c r="G28" s="25">
        <v>1849723.2000000002</v>
      </c>
      <c r="H28" s="25">
        <v>17483351.365572561</v>
      </c>
      <c r="I28" s="25"/>
      <c r="J28" s="25">
        <v>5279972.1124029132</v>
      </c>
      <c r="K28" s="345"/>
      <c r="L28" s="345"/>
      <c r="M28" s="17"/>
      <c r="N28" s="345">
        <v>355883.09238888888</v>
      </c>
      <c r="O28" s="25">
        <v>0</v>
      </c>
      <c r="P28" s="25">
        <v>0</v>
      </c>
      <c r="Q28" s="25">
        <v>23119206.570364363</v>
      </c>
      <c r="R28" s="25">
        <v>23119206.570364363</v>
      </c>
      <c r="S28" s="20"/>
      <c r="T28" s="20"/>
      <c r="U28" s="20"/>
    </row>
    <row r="29" spans="1:21" s="19" customFormat="1" ht="12.75" x14ac:dyDescent="0.2">
      <c r="A29" s="17">
        <v>17</v>
      </c>
      <c r="B29" s="202" t="s">
        <v>739</v>
      </c>
      <c r="C29" s="25">
        <v>9359238.5141572151</v>
      </c>
      <c r="D29" s="25">
        <v>858580.79999999993</v>
      </c>
      <c r="E29" s="25">
        <v>4318836.7152052345</v>
      </c>
      <c r="F29" s="25">
        <v>176529.59999999998</v>
      </c>
      <c r="G29" s="25">
        <v>1729990.08</v>
      </c>
      <c r="H29" s="25">
        <v>7083937.195205234</v>
      </c>
      <c r="I29" s="25"/>
      <c r="J29" s="25">
        <v>2139349.0329519808</v>
      </c>
      <c r="K29" s="345"/>
      <c r="L29" s="345"/>
      <c r="M29" s="17"/>
      <c r="N29" s="345">
        <v>135952.28599999999</v>
      </c>
      <c r="O29" s="25">
        <v>0</v>
      </c>
      <c r="P29" s="25">
        <v>0</v>
      </c>
      <c r="Q29" s="25">
        <v>9359238.5141572151</v>
      </c>
      <c r="R29" s="25">
        <v>9359238.5141572151</v>
      </c>
      <c r="S29" s="20"/>
      <c r="T29" s="20"/>
      <c r="U29" s="20"/>
    </row>
    <row r="30" spans="1:21" s="19" customFormat="1" ht="12.75" x14ac:dyDescent="0.2">
      <c r="A30" s="346">
        <v>18</v>
      </c>
      <c r="B30" s="202" t="s">
        <v>740</v>
      </c>
      <c r="C30" s="25">
        <v>12352438.435916362</v>
      </c>
      <c r="D30" s="25">
        <v>1034364</v>
      </c>
      <c r="E30" s="25">
        <v>6346086.2208266985</v>
      </c>
      <c r="F30" s="25">
        <v>307008</v>
      </c>
      <c r="G30" s="25">
        <v>1657843.2000000002</v>
      </c>
      <c r="H30" s="25">
        <v>9345301.4208266996</v>
      </c>
      <c r="I30" s="25"/>
      <c r="J30" s="25">
        <v>2822281.0290896632</v>
      </c>
      <c r="K30" s="345"/>
      <c r="L30" s="345"/>
      <c r="M30" s="17"/>
      <c r="N30" s="345">
        <v>184855.98599999998</v>
      </c>
      <c r="O30" s="25">
        <v>0</v>
      </c>
      <c r="P30" s="25">
        <v>0</v>
      </c>
      <c r="Q30" s="25">
        <v>12352438.435916362</v>
      </c>
      <c r="R30" s="25">
        <v>12352438.435916362</v>
      </c>
      <c r="S30" s="20"/>
      <c r="T30" s="20"/>
      <c r="U30" s="20"/>
    </row>
    <row r="31" spans="1:21" s="19" customFormat="1" ht="12.75" x14ac:dyDescent="0.2">
      <c r="A31" s="17">
        <v>19</v>
      </c>
      <c r="B31" s="202" t="s">
        <v>741</v>
      </c>
      <c r="C31" s="25">
        <v>8295066.4527229518</v>
      </c>
      <c r="D31" s="25">
        <v>702958.2</v>
      </c>
      <c r="E31" s="25">
        <v>4418120.1232775701</v>
      </c>
      <c r="F31" s="25">
        <v>176529.59999999998</v>
      </c>
      <c r="G31" s="25">
        <v>979739.28</v>
      </c>
      <c r="H31" s="25">
        <v>6277347.2032775702</v>
      </c>
      <c r="I31" s="25"/>
      <c r="J31" s="25">
        <v>1895758.8553898262</v>
      </c>
      <c r="K31" s="345"/>
      <c r="L31" s="345"/>
      <c r="M31" s="17"/>
      <c r="N31" s="345">
        <v>121960.39405555556</v>
      </c>
      <c r="O31" s="25">
        <v>0</v>
      </c>
      <c r="P31" s="25">
        <v>0</v>
      </c>
      <c r="Q31" s="25">
        <v>8295066.4527229518</v>
      </c>
      <c r="R31" s="25">
        <v>8295066.4527229518</v>
      </c>
      <c r="S31" s="20"/>
      <c r="T31" s="20"/>
      <c r="U31" s="20"/>
    </row>
    <row r="32" spans="1:21" s="19" customFormat="1" ht="12.75" x14ac:dyDescent="0.2">
      <c r="A32" s="346">
        <v>20</v>
      </c>
      <c r="B32" s="202" t="s">
        <v>742</v>
      </c>
      <c r="C32" s="25">
        <v>28493815.440502793</v>
      </c>
      <c r="D32" s="25">
        <v>1816872</v>
      </c>
      <c r="E32" s="25">
        <v>16701957.67101256</v>
      </c>
      <c r="F32" s="25">
        <v>767520</v>
      </c>
      <c r="G32" s="25">
        <v>2271859.2000000002</v>
      </c>
      <c r="H32" s="25">
        <v>21558208.871012557</v>
      </c>
      <c r="I32" s="25"/>
      <c r="J32" s="25">
        <v>6510579.0790457921</v>
      </c>
      <c r="K32" s="345"/>
      <c r="L32" s="345"/>
      <c r="M32" s="17"/>
      <c r="N32" s="345">
        <v>425027.49044444435</v>
      </c>
      <c r="O32" s="25">
        <v>0</v>
      </c>
      <c r="P32" s="25">
        <v>0</v>
      </c>
      <c r="Q32" s="25">
        <v>28493815.440502793</v>
      </c>
      <c r="R32" s="25">
        <v>28493815.440502793</v>
      </c>
      <c r="S32" s="20"/>
      <c r="T32" s="20"/>
      <c r="U32" s="20"/>
    </row>
    <row r="33" spans="1:21" s="19" customFormat="1" ht="12.75" x14ac:dyDescent="0.2">
      <c r="A33" s="17">
        <v>21</v>
      </c>
      <c r="B33" s="202" t="s">
        <v>743</v>
      </c>
      <c r="C33" s="25">
        <v>12636212.779174848</v>
      </c>
      <c r="D33" s="25">
        <v>1046398.7999999999</v>
      </c>
      <c r="E33" s="25">
        <v>6113047.8697809884</v>
      </c>
      <c r="F33" s="25">
        <v>353059.19999999995</v>
      </c>
      <c r="G33" s="25">
        <v>2047743.3600000003</v>
      </c>
      <c r="H33" s="25">
        <v>9560249.2297809888</v>
      </c>
      <c r="I33" s="25"/>
      <c r="J33" s="25">
        <v>2887195.2673938586</v>
      </c>
      <c r="K33" s="345"/>
      <c r="L33" s="345"/>
      <c r="M33" s="17"/>
      <c r="N33" s="345">
        <v>188768.28200000001</v>
      </c>
      <c r="O33" s="25">
        <v>0</v>
      </c>
      <c r="P33" s="25">
        <v>0</v>
      </c>
      <c r="Q33" s="25">
        <v>12636212.779174848</v>
      </c>
      <c r="R33" s="25">
        <v>12636212.779174848</v>
      </c>
      <c r="S33" s="20"/>
      <c r="T33" s="20"/>
      <c r="U33" s="20"/>
    </row>
    <row r="34" spans="1:21" s="19" customFormat="1" ht="12.75" x14ac:dyDescent="0.2">
      <c r="A34" s="346">
        <v>22</v>
      </c>
      <c r="B34" s="202" t="s">
        <v>744</v>
      </c>
      <c r="C34" s="25">
        <v>10842916.550203022</v>
      </c>
      <c r="D34" s="25">
        <v>1083189.6000000001</v>
      </c>
      <c r="E34" s="25">
        <v>5427780.7526153959</v>
      </c>
      <c r="F34" s="25">
        <v>264794.40000000002</v>
      </c>
      <c r="G34" s="25">
        <v>1429889.76</v>
      </c>
      <c r="H34" s="25">
        <v>8205654.5126153957</v>
      </c>
      <c r="I34" s="25"/>
      <c r="J34" s="25">
        <v>2478107.6628098493</v>
      </c>
      <c r="K34" s="345"/>
      <c r="L34" s="345"/>
      <c r="M34" s="17"/>
      <c r="N34" s="345">
        <v>159154.37477777776</v>
      </c>
      <c r="O34" s="25">
        <v>0</v>
      </c>
      <c r="P34" s="25">
        <v>0</v>
      </c>
      <c r="Q34" s="25">
        <v>10842916.550203022</v>
      </c>
      <c r="R34" s="25">
        <v>10842916.550203022</v>
      </c>
      <c r="S34" s="20"/>
      <c r="T34" s="20"/>
      <c r="U34" s="20"/>
    </row>
    <row r="35" spans="1:21" s="19" customFormat="1" ht="12.75" x14ac:dyDescent="0.2">
      <c r="A35" s="17">
        <v>23</v>
      </c>
      <c r="B35" s="202" t="s">
        <v>745</v>
      </c>
      <c r="C35" s="25">
        <v>10338039.07259619</v>
      </c>
      <c r="D35" s="25">
        <v>961272</v>
      </c>
      <c r="E35" s="25">
        <v>5345678.6476161219</v>
      </c>
      <c r="F35" s="25">
        <v>230256</v>
      </c>
      <c r="G35" s="25">
        <v>1274083.2000000002</v>
      </c>
      <c r="H35" s="25">
        <v>7811289.8476161221</v>
      </c>
      <c r="I35" s="25"/>
      <c r="J35" s="25">
        <v>2359009.5339800688</v>
      </c>
      <c r="K35" s="345"/>
      <c r="L35" s="345"/>
      <c r="M35" s="17"/>
      <c r="N35" s="345">
        <v>167739.69099999999</v>
      </c>
      <c r="O35" s="25">
        <v>0</v>
      </c>
      <c r="P35" s="25">
        <v>0</v>
      </c>
      <c r="Q35" s="25">
        <v>10338039.07259619</v>
      </c>
      <c r="R35" s="25">
        <v>10338039.07259619</v>
      </c>
      <c r="S35" s="20"/>
      <c r="T35" s="20"/>
      <c r="U35" s="20"/>
    </row>
    <row r="36" spans="1:21" s="19" customFormat="1" ht="12.75" x14ac:dyDescent="0.2">
      <c r="A36" s="346">
        <v>24</v>
      </c>
      <c r="B36" s="202" t="s">
        <v>746</v>
      </c>
      <c r="C36" s="25">
        <v>12570137.942120682</v>
      </c>
      <c r="D36" s="25">
        <v>726948</v>
      </c>
      <c r="E36" s="25">
        <v>6519901.1854314851</v>
      </c>
      <c r="F36" s="25">
        <v>230256</v>
      </c>
      <c r="G36" s="25">
        <v>2010902.4000000001</v>
      </c>
      <c r="H36" s="25">
        <v>9488007.5854314845</v>
      </c>
      <c r="I36" s="25"/>
      <c r="J36" s="25">
        <v>2865378.2908003083</v>
      </c>
      <c r="K36" s="345"/>
      <c r="L36" s="345"/>
      <c r="M36" s="17"/>
      <c r="N36" s="345">
        <v>216752.0658888889</v>
      </c>
      <c r="O36" s="25">
        <v>0</v>
      </c>
      <c r="P36" s="25">
        <v>0</v>
      </c>
      <c r="Q36" s="25">
        <v>12570137.942120682</v>
      </c>
      <c r="R36" s="25">
        <v>12570137.942120682</v>
      </c>
      <c r="S36" s="20"/>
      <c r="T36" s="20"/>
      <c r="U36" s="20"/>
    </row>
    <row r="37" spans="1:21" s="19" customFormat="1" ht="12.75" x14ac:dyDescent="0.2">
      <c r="A37" s="17">
        <v>25</v>
      </c>
      <c r="B37" s="202" t="s">
        <v>747</v>
      </c>
      <c r="C37" s="25">
        <v>9301355.1754291523</v>
      </c>
      <c r="D37" s="25">
        <v>623953.19999999995</v>
      </c>
      <c r="E37" s="25">
        <v>4954504.4486279543</v>
      </c>
      <c r="F37" s="25">
        <v>176529.59999999998</v>
      </c>
      <c r="G37" s="25">
        <v>1288666.08</v>
      </c>
      <c r="H37" s="25">
        <v>7043653.3286279542</v>
      </c>
      <c r="I37" s="25"/>
      <c r="J37" s="25">
        <v>2127183.3052456421</v>
      </c>
      <c r="K37" s="345"/>
      <c r="L37" s="345"/>
      <c r="M37" s="17"/>
      <c r="N37" s="345">
        <v>130518.54155555555</v>
      </c>
      <c r="O37" s="25">
        <v>0</v>
      </c>
      <c r="P37" s="25">
        <v>0</v>
      </c>
      <c r="Q37" s="25">
        <v>9301355.1754291523</v>
      </c>
      <c r="R37" s="25">
        <v>9301355.1754291523</v>
      </c>
      <c r="S37" s="20"/>
      <c r="T37" s="20"/>
      <c r="U37" s="20"/>
    </row>
    <row r="38" spans="1:21" s="19" customFormat="1" ht="12.75" x14ac:dyDescent="0.2">
      <c r="A38" s="346">
        <v>26</v>
      </c>
      <c r="B38" s="202" t="s">
        <v>748</v>
      </c>
      <c r="C38" s="25">
        <v>947425.11284507345</v>
      </c>
      <c r="D38" s="25">
        <v>21017.4</v>
      </c>
      <c r="E38" s="25">
        <v>430380.45470265066</v>
      </c>
      <c r="F38" s="25">
        <v>0</v>
      </c>
      <c r="G38" s="25">
        <v>264794.40000000002</v>
      </c>
      <c r="H38" s="25">
        <v>716192.25470265071</v>
      </c>
      <c r="I38" s="25"/>
      <c r="J38" s="25">
        <v>216290.06092020051</v>
      </c>
      <c r="K38" s="345"/>
      <c r="L38" s="345"/>
      <c r="M38" s="17"/>
      <c r="N38" s="345">
        <v>14942.797222222222</v>
      </c>
      <c r="O38" s="25">
        <v>0</v>
      </c>
      <c r="P38" s="25">
        <v>0</v>
      </c>
      <c r="Q38" s="25">
        <v>947425.11284507345</v>
      </c>
      <c r="R38" s="25">
        <v>947425.11284507345</v>
      </c>
      <c r="S38" s="20"/>
      <c r="T38" s="20"/>
      <c r="U38" s="20"/>
    </row>
    <row r="39" spans="1:21" s="19" customFormat="1" ht="12.75" x14ac:dyDescent="0.2">
      <c r="A39" s="17">
        <v>27</v>
      </c>
      <c r="B39" s="202" t="s">
        <v>749</v>
      </c>
      <c r="C39" s="25">
        <v>1522550.8399334219</v>
      </c>
      <c r="D39" s="25">
        <v>21017.4</v>
      </c>
      <c r="E39" s="25">
        <v>866262.54753377684</v>
      </c>
      <c r="F39" s="25">
        <v>0</v>
      </c>
      <c r="G39" s="25">
        <v>264794.40000000002</v>
      </c>
      <c r="H39" s="25">
        <v>1152074.3475337769</v>
      </c>
      <c r="I39" s="25"/>
      <c r="J39" s="25">
        <v>347926.45295520063</v>
      </c>
      <c r="K39" s="345"/>
      <c r="L39" s="345"/>
      <c r="M39" s="17"/>
      <c r="N39" s="345">
        <v>22550.039444444443</v>
      </c>
      <c r="O39" s="25">
        <v>0</v>
      </c>
      <c r="P39" s="25">
        <v>0</v>
      </c>
      <c r="Q39" s="25">
        <v>1522550.8399334219</v>
      </c>
      <c r="R39" s="25">
        <v>1522550.8399334219</v>
      </c>
      <c r="S39" s="20"/>
      <c r="T39" s="20"/>
      <c r="U39" s="20"/>
    </row>
    <row r="40" spans="1:21" s="19" customFormat="1" ht="12.75" x14ac:dyDescent="0.2">
      <c r="A40" s="346">
        <v>28</v>
      </c>
      <c r="B40" s="202" t="s">
        <v>750</v>
      </c>
      <c r="C40" s="25">
        <v>1494490.7784013979</v>
      </c>
      <c r="D40" s="25">
        <v>19458</v>
      </c>
      <c r="E40" s="25">
        <v>846270.44098076306</v>
      </c>
      <c r="F40" s="25">
        <v>0</v>
      </c>
      <c r="G40" s="25">
        <v>264794.40000000002</v>
      </c>
      <c r="H40" s="25">
        <v>1130522.8409807631</v>
      </c>
      <c r="I40" s="25"/>
      <c r="J40" s="25">
        <v>341417.89797619043</v>
      </c>
      <c r="K40" s="345"/>
      <c r="L40" s="345"/>
      <c r="M40" s="17"/>
      <c r="N40" s="345">
        <v>22550.039444444443</v>
      </c>
      <c r="O40" s="25">
        <v>0</v>
      </c>
      <c r="P40" s="25">
        <v>0</v>
      </c>
      <c r="Q40" s="25">
        <v>1494490.7784013979</v>
      </c>
      <c r="R40" s="25">
        <v>1494490.7784013979</v>
      </c>
      <c r="S40" s="20"/>
      <c r="T40" s="20"/>
      <c r="U40" s="20"/>
    </row>
    <row r="41" spans="1:21" s="19" customFormat="1" ht="12.75" x14ac:dyDescent="0.2">
      <c r="A41" s="17">
        <v>29</v>
      </c>
      <c r="B41" s="202" t="s">
        <v>751</v>
      </c>
      <c r="C41" s="25">
        <v>1418938.8784065412</v>
      </c>
      <c r="D41" s="25">
        <v>21017.4</v>
      </c>
      <c r="E41" s="25">
        <v>786683.46802004357</v>
      </c>
      <c r="F41" s="25">
        <v>0</v>
      </c>
      <c r="G41" s="25">
        <v>264794.40000000002</v>
      </c>
      <c r="H41" s="25">
        <v>1072495.2680200436</v>
      </c>
      <c r="I41" s="25"/>
      <c r="J41" s="25">
        <v>323893.57094205316</v>
      </c>
      <c r="K41" s="345"/>
      <c r="L41" s="345"/>
      <c r="M41" s="17"/>
      <c r="N41" s="345">
        <v>22550.039444444443</v>
      </c>
      <c r="O41" s="25">
        <v>0</v>
      </c>
      <c r="P41" s="25">
        <v>0</v>
      </c>
      <c r="Q41" s="25">
        <v>1418938.8784065412</v>
      </c>
      <c r="R41" s="25">
        <v>1418938.8784065412</v>
      </c>
      <c r="S41" s="20"/>
      <c r="T41" s="20"/>
      <c r="U41" s="20"/>
    </row>
    <row r="42" spans="1:21" s="19" customFormat="1" ht="12.75" x14ac:dyDescent="0.2">
      <c r="A42" s="346">
        <v>30</v>
      </c>
      <c r="B42" s="202" t="s">
        <v>752</v>
      </c>
      <c r="C42" s="25">
        <v>805172.54906073445</v>
      </c>
      <c r="D42" s="25">
        <v>16920</v>
      </c>
      <c r="E42" s="25">
        <v>359759.29327074671</v>
      </c>
      <c r="F42" s="25">
        <v>0</v>
      </c>
      <c r="G42" s="25">
        <v>230256</v>
      </c>
      <c r="H42" s="25">
        <v>606935.29327074671</v>
      </c>
      <c r="I42" s="25"/>
      <c r="J42" s="25">
        <v>183294.45856776551</v>
      </c>
      <c r="K42" s="345"/>
      <c r="L42" s="345"/>
      <c r="M42" s="17"/>
      <c r="N42" s="345">
        <v>14942.797222222222</v>
      </c>
      <c r="O42" s="25">
        <v>0</v>
      </c>
      <c r="P42" s="25">
        <v>0</v>
      </c>
      <c r="Q42" s="25">
        <v>805172.54906073445</v>
      </c>
      <c r="R42" s="25">
        <v>805172.54906073445</v>
      </c>
      <c r="S42" s="20"/>
      <c r="T42" s="20"/>
      <c r="U42" s="20"/>
    </row>
    <row r="43" spans="1:21" s="19" customFormat="1" ht="12.75" x14ac:dyDescent="0.2">
      <c r="A43" s="17">
        <v>31</v>
      </c>
      <c r="B43" s="202" t="s">
        <v>753</v>
      </c>
      <c r="C43" s="25">
        <v>864311.28716277983</v>
      </c>
      <c r="D43" s="25">
        <v>21017.4</v>
      </c>
      <c r="E43" s="25">
        <v>403854.09486473957</v>
      </c>
      <c r="F43" s="25">
        <v>0</v>
      </c>
      <c r="G43" s="25">
        <v>229488.48</v>
      </c>
      <c r="H43" s="25">
        <v>654359.97486473958</v>
      </c>
      <c r="I43" s="25"/>
      <c r="J43" s="25">
        <v>197616.71240915134</v>
      </c>
      <c r="K43" s="345"/>
      <c r="L43" s="345"/>
      <c r="M43" s="17"/>
      <c r="N43" s="345">
        <v>12334.599888888888</v>
      </c>
      <c r="O43" s="25">
        <v>0</v>
      </c>
      <c r="P43" s="25">
        <v>0</v>
      </c>
      <c r="Q43" s="25">
        <v>864311.28716277983</v>
      </c>
      <c r="R43" s="25">
        <v>864311.28716277983</v>
      </c>
      <c r="S43" s="20"/>
      <c r="T43" s="20"/>
      <c r="U43" s="20"/>
    </row>
    <row r="44" spans="1:21" s="19" customFormat="1" ht="12.75" x14ac:dyDescent="0.2">
      <c r="A44" s="17"/>
      <c r="B44" s="347" t="s">
        <v>382</v>
      </c>
      <c r="C44" s="24">
        <v>457639999.67607808</v>
      </c>
      <c r="D44" s="24">
        <v>34877220.599999994</v>
      </c>
      <c r="E44" s="24">
        <v>245503103.61860403</v>
      </c>
      <c r="F44" s="24">
        <v>11485936.799999999</v>
      </c>
      <c r="G44" s="24">
        <v>54461300.399999999</v>
      </c>
      <c r="H44" s="24">
        <v>346327561.41860414</v>
      </c>
      <c r="I44" s="24">
        <v>0</v>
      </c>
      <c r="J44" s="24">
        <v>104590923.54841845</v>
      </c>
      <c r="K44" s="24">
        <v>0</v>
      </c>
      <c r="L44" s="348">
        <v>0</v>
      </c>
      <c r="M44" s="348">
        <v>0</v>
      </c>
      <c r="N44" s="348">
        <v>6721514.7090555551</v>
      </c>
      <c r="O44" s="24">
        <v>0</v>
      </c>
      <c r="P44" s="24">
        <v>0</v>
      </c>
      <c r="Q44" s="24">
        <v>457639999.67607808</v>
      </c>
      <c r="R44" s="24">
        <v>457639999.67607808</v>
      </c>
      <c r="S44" s="20"/>
      <c r="T44" s="20"/>
      <c r="U44" s="20"/>
    </row>
    <row r="45" spans="1:21" s="19" customFormat="1" ht="12.75" x14ac:dyDescent="0.2">
      <c r="A45" s="346">
        <v>32</v>
      </c>
      <c r="B45" s="202" t="s">
        <v>679</v>
      </c>
      <c r="C45" s="25">
        <v>4429085.5295628803</v>
      </c>
      <c r="D45" s="25">
        <v>341592</v>
      </c>
      <c r="E45" s="25">
        <v>1989132.9254399999</v>
      </c>
      <c r="F45" s="25">
        <v>779800.32000000007</v>
      </c>
      <c r="G45" s="25">
        <v>191880</v>
      </c>
      <c r="H45" s="25">
        <v>3302405.2454399997</v>
      </c>
      <c r="I45" s="25">
        <v>11180</v>
      </c>
      <c r="J45" s="25">
        <v>997326.38412287994</v>
      </c>
      <c r="K45" s="345">
        <v>0</v>
      </c>
      <c r="L45" s="345">
        <v>860</v>
      </c>
      <c r="M45" s="23">
        <v>3010</v>
      </c>
      <c r="N45" s="345">
        <v>85665.9</v>
      </c>
      <c r="O45" s="25">
        <v>2580</v>
      </c>
      <c r="P45" s="25">
        <v>26058</v>
      </c>
      <c r="Q45" s="25">
        <v>4429085.5295628803</v>
      </c>
      <c r="R45" s="25">
        <v>4429085.5295628803</v>
      </c>
      <c r="S45" s="20"/>
      <c r="T45" s="20"/>
      <c r="U45" s="20"/>
    </row>
    <row r="46" spans="1:21" s="19" customFormat="1" ht="12.75" x14ac:dyDescent="0.2">
      <c r="A46" s="17">
        <v>33</v>
      </c>
      <c r="B46" s="202" t="s">
        <v>548</v>
      </c>
      <c r="C46" s="25">
        <v>10911822.137736127</v>
      </c>
      <c r="D46" s="25">
        <v>711086.39999999991</v>
      </c>
      <c r="E46" s="25">
        <v>5123504.4344639992</v>
      </c>
      <c r="F46" s="25">
        <v>1795306.0319999997</v>
      </c>
      <c r="G46" s="25">
        <v>529588.79999999993</v>
      </c>
      <c r="H46" s="25">
        <v>8159485.6664639981</v>
      </c>
      <c r="I46" s="25">
        <v>29900</v>
      </c>
      <c r="J46" s="25">
        <v>2464164.6712721274</v>
      </c>
      <c r="K46" s="345">
        <v>0</v>
      </c>
      <c r="L46" s="345">
        <v>2300</v>
      </c>
      <c r="M46" s="23">
        <v>8050</v>
      </c>
      <c r="N46" s="345">
        <v>171331.8</v>
      </c>
      <c r="O46" s="25">
        <v>6900</v>
      </c>
      <c r="P46" s="25">
        <v>69690</v>
      </c>
      <c r="Q46" s="25">
        <v>10911822.137736127</v>
      </c>
      <c r="R46" s="25">
        <v>10911822.137736127</v>
      </c>
      <c r="S46" s="20"/>
      <c r="T46" s="20"/>
      <c r="U46" s="20"/>
    </row>
    <row r="47" spans="1:21" s="19" customFormat="1" ht="12.75" x14ac:dyDescent="0.2">
      <c r="A47" s="346">
        <v>34</v>
      </c>
      <c r="B47" s="202" t="s">
        <v>680</v>
      </c>
      <c r="C47" s="25">
        <v>11768664.572295679</v>
      </c>
      <c r="D47" s="25">
        <v>703836</v>
      </c>
      <c r="E47" s="25">
        <v>5118889.4918400003</v>
      </c>
      <c r="F47" s="25">
        <v>2185896.96</v>
      </c>
      <c r="G47" s="25">
        <v>767520</v>
      </c>
      <c r="H47" s="25">
        <v>8776142.4518400002</v>
      </c>
      <c r="I47" s="25">
        <v>36400</v>
      </c>
      <c r="J47" s="25">
        <v>2650395.0204556799</v>
      </c>
      <c r="K47" s="345">
        <v>0</v>
      </c>
      <c r="L47" s="345">
        <v>2800</v>
      </c>
      <c r="M47" s="23">
        <v>9800</v>
      </c>
      <c r="N47" s="345">
        <v>199887.1</v>
      </c>
      <c r="O47" s="25">
        <v>8400</v>
      </c>
      <c r="P47" s="25">
        <v>84840</v>
      </c>
      <c r="Q47" s="25">
        <v>11768664.572295679</v>
      </c>
      <c r="R47" s="25">
        <v>11768664.572295679</v>
      </c>
      <c r="S47" s="20"/>
      <c r="T47" s="20"/>
      <c r="U47" s="20"/>
    </row>
    <row r="48" spans="1:21" s="19" customFormat="1" ht="12.75" x14ac:dyDescent="0.2">
      <c r="A48" s="17">
        <v>35</v>
      </c>
      <c r="B48" s="202" t="s">
        <v>551</v>
      </c>
      <c r="C48" s="25">
        <v>13082650.560789758</v>
      </c>
      <c r="D48" s="25">
        <v>1002408</v>
      </c>
      <c r="E48" s="25">
        <v>5766310.44288</v>
      </c>
      <c r="F48" s="25">
        <v>2497510.08</v>
      </c>
      <c r="G48" s="25">
        <v>460512</v>
      </c>
      <c r="H48" s="25">
        <v>9726740.5228799991</v>
      </c>
      <c r="I48" s="25">
        <v>48620</v>
      </c>
      <c r="J48" s="25">
        <v>2937475.6379097598</v>
      </c>
      <c r="K48" s="345">
        <v>0</v>
      </c>
      <c r="L48" s="345">
        <v>3740</v>
      </c>
      <c r="M48" s="23">
        <v>13090</v>
      </c>
      <c r="N48" s="345">
        <v>228442.4</v>
      </c>
      <c r="O48" s="25">
        <v>11220</v>
      </c>
      <c r="P48" s="25">
        <v>113322</v>
      </c>
      <c r="Q48" s="25">
        <v>13082650.560789758</v>
      </c>
      <c r="R48" s="25">
        <v>13082650.560789758</v>
      </c>
      <c r="S48" s="20"/>
      <c r="T48" s="20"/>
      <c r="U48" s="20"/>
    </row>
    <row r="49" spans="1:21" s="19" customFormat="1" ht="12.75" x14ac:dyDescent="0.2">
      <c r="A49" s="346">
        <v>36</v>
      </c>
      <c r="B49" s="202" t="s">
        <v>552</v>
      </c>
      <c r="C49" s="25">
        <v>10442258.3920704</v>
      </c>
      <c r="D49" s="25">
        <v>922764</v>
      </c>
      <c r="E49" s="25">
        <v>4329772.6752000004</v>
      </c>
      <c r="F49" s="25">
        <v>1822092.4799999997</v>
      </c>
      <c r="G49" s="25">
        <v>614016</v>
      </c>
      <c r="H49" s="25">
        <v>7688645.1551999999</v>
      </c>
      <c r="I49" s="25">
        <v>52000</v>
      </c>
      <c r="J49" s="25">
        <v>2321970.8368704002</v>
      </c>
      <c r="K49" s="345">
        <v>0</v>
      </c>
      <c r="L49" s="345">
        <v>4000</v>
      </c>
      <c r="M49" s="23">
        <v>14000</v>
      </c>
      <c r="N49" s="345">
        <v>228442.4</v>
      </c>
      <c r="O49" s="25">
        <v>12000</v>
      </c>
      <c r="P49" s="25">
        <v>121200</v>
      </c>
      <c r="Q49" s="25">
        <v>10442258.3920704</v>
      </c>
      <c r="R49" s="25">
        <v>10442258.3920704</v>
      </c>
      <c r="S49" s="20"/>
      <c r="T49" s="20"/>
      <c r="U49" s="20"/>
    </row>
    <row r="50" spans="1:21" s="19" customFormat="1" ht="12.75" x14ac:dyDescent="0.2">
      <c r="A50" s="17">
        <v>37</v>
      </c>
      <c r="B50" s="202" t="s">
        <v>681</v>
      </c>
      <c r="C50" s="25">
        <v>8873857.4262041599</v>
      </c>
      <c r="D50" s="25">
        <v>624876</v>
      </c>
      <c r="E50" s="25">
        <v>3556921.8700799998</v>
      </c>
      <c r="F50" s="25">
        <v>1561135.68</v>
      </c>
      <c r="G50" s="25">
        <v>844272</v>
      </c>
      <c r="H50" s="25">
        <v>6587205.5500799995</v>
      </c>
      <c r="I50" s="25">
        <v>32240</v>
      </c>
      <c r="J50" s="25">
        <v>1989336.0761241596</v>
      </c>
      <c r="K50" s="345">
        <v>0</v>
      </c>
      <c r="L50" s="345">
        <v>2480</v>
      </c>
      <c r="M50" s="23">
        <v>8680</v>
      </c>
      <c r="N50" s="345">
        <v>171331.8</v>
      </c>
      <c r="O50" s="25">
        <v>7440</v>
      </c>
      <c r="P50" s="25">
        <v>75144</v>
      </c>
      <c r="Q50" s="25">
        <v>8873857.4262041599</v>
      </c>
      <c r="R50" s="25">
        <v>8873857.4262041599</v>
      </c>
      <c r="S50" s="20"/>
      <c r="T50" s="20"/>
      <c r="U50" s="20"/>
    </row>
    <row r="51" spans="1:21" s="19" customFormat="1" ht="12.75" x14ac:dyDescent="0.2">
      <c r="A51" s="346">
        <v>38</v>
      </c>
      <c r="B51" s="202" t="s">
        <v>682</v>
      </c>
      <c r="C51" s="25">
        <v>6722069.8001813758</v>
      </c>
      <c r="D51" s="25">
        <v>497890.19999999995</v>
      </c>
      <c r="E51" s="25">
        <v>2786815.1354880002</v>
      </c>
      <c r="F51" s="25">
        <v>1196870.6880000001</v>
      </c>
      <c r="G51" s="25">
        <v>529588.79999999993</v>
      </c>
      <c r="H51" s="25">
        <v>5011164.8234879998</v>
      </c>
      <c r="I51" s="25">
        <v>21320</v>
      </c>
      <c r="J51" s="25">
        <v>1513371.776693376</v>
      </c>
      <c r="K51" s="345">
        <v>0</v>
      </c>
      <c r="L51" s="345">
        <v>1640</v>
      </c>
      <c r="M51" s="23">
        <v>5740</v>
      </c>
      <c r="N51" s="345">
        <v>114221.2</v>
      </c>
      <c r="O51" s="25">
        <v>4920</v>
      </c>
      <c r="P51" s="25">
        <v>49692</v>
      </c>
      <c r="Q51" s="25">
        <v>6722069.8001813758</v>
      </c>
      <c r="R51" s="25">
        <v>6722069.8001813758</v>
      </c>
      <c r="S51" s="20"/>
      <c r="T51" s="20"/>
      <c r="U51" s="20"/>
    </row>
    <row r="52" spans="1:21" s="19" customFormat="1" ht="12.75" x14ac:dyDescent="0.2">
      <c r="A52" s="17">
        <v>39</v>
      </c>
      <c r="B52" s="202" t="s">
        <v>683</v>
      </c>
      <c r="C52" s="25">
        <v>5999091.6414950406</v>
      </c>
      <c r="D52" s="25">
        <v>469908</v>
      </c>
      <c r="E52" s="25">
        <v>2561456.93952</v>
      </c>
      <c r="F52" s="25">
        <v>1040757.1200000001</v>
      </c>
      <c r="G52" s="25">
        <v>383760</v>
      </c>
      <c r="H52" s="25">
        <v>4455882.0595200006</v>
      </c>
      <c r="I52" s="25">
        <v>21320</v>
      </c>
      <c r="J52" s="25">
        <v>1345676.3819750401</v>
      </c>
      <c r="K52" s="345">
        <v>0</v>
      </c>
      <c r="L52" s="345">
        <v>1640</v>
      </c>
      <c r="M52" s="23">
        <v>5740</v>
      </c>
      <c r="N52" s="345">
        <v>114221.2</v>
      </c>
      <c r="O52" s="25">
        <v>4920</v>
      </c>
      <c r="P52" s="25">
        <v>49692</v>
      </c>
      <c r="Q52" s="25">
        <v>5999091.6414950406</v>
      </c>
      <c r="R52" s="25">
        <v>5999091.6414950406</v>
      </c>
      <c r="S52" s="20"/>
      <c r="T52" s="20"/>
      <c r="U52" s="20"/>
    </row>
    <row r="53" spans="1:21" s="19" customFormat="1" ht="12.75" x14ac:dyDescent="0.2">
      <c r="A53" s="346">
        <v>40</v>
      </c>
      <c r="B53" s="202" t="s">
        <v>553</v>
      </c>
      <c r="C53" s="25">
        <v>12830900.231139198</v>
      </c>
      <c r="D53" s="25">
        <v>857460</v>
      </c>
      <c r="E53" s="25">
        <v>5811821.2495999997</v>
      </c>
      <c r="F53" s="25">
        <v>2497510.08</v>
      </c>
      <c r="G53" s="25">
        <v>383760</v>
      </c>
      <c r="H53" s="25">
        <v>9550551.3295999989</v>
      </c>
      <c r="I53" s="25">
        <v>42900</v>
      </c>
      <c r="J53" s="25">
        <v>2884266.5015391991</v>
      </c>
      <c r="K53" s="345">
        <v>0</v>
      </c>
      <c r="L53" s="345">
        <v>3300</v>
      </c>
      <c r="M53" s="23">
        <v>11550</v>
      </c>
      <c r="N53" s="345">
        <v>228442.4</v>
      </c>
      <c r="O53" s="25">
        <v>9900</v>
      </c>
      <c r="P53" s="25">
        <v>99990</v>
      </c>
      <c r="Q53" s="25">
        <v>12830900.231139198</v>
      </c>
      <c r="R53" s="25">
        <v>12830900.231139198</v>
      </c>
      <c r="S53" s="20"/>
      <c r="T53" s="20"/>
      <c r="U53" s="20"/>
    </row>
    <row r="54" spans="1:21" s="19" customFormat="1" ht="12.75" x14ac:dyDescent="0.2">
      <c r="A54" s="17">
        <v>41</v>
      </c>
      <c r="B54" s="202" t="s">
        <v>684</v>
      </c>
      <c r="C54" s="25">
        <v>3078378.3924710406</v>
      </c>
      <c r="D54" s="25">
        <v>335328</v>
      </c>
      <c r="E54" s="25">
        <v>1168831.78752</v>
      </c>
      <c r="F54" s="25">
        <v>520378.56000000006</v>
      </c>
      <c r="G54" s="25">
        <v>268632</v>
      </c>
      <c r="H54" s="25">
        <v>2293170.3475200003</v>
      </c>
      <c r="I54" s="25">
        <v>9100</v>
      </c>
      <c r="J54" s="25">
        <v>692537.4449510402</v>
      </c>
      <c r="K54" s="345">
        <v>0</v>
      </c>
      <c r="L54" s="345">
        <v>700</v>
      </c>
      <c r="M54" s="23">
        <v>2450</v>
      </c>
      <c r="N54" s="345">
        <v>57110.6</v>
      </c>
      <c r="O54" s="25">
        <v>2100</v>
      </c>
      <c r="P54" s="25">
        <v>21210</v>
      </c>
      <c r="Q54" s="25">
        <v>3078378.3924710406</v>
      </c>
      <c r="R54" s="25">
        <v>3078378.3924710406</v>
      </c>
      <c r="S54" s="20"/>
      <c r="T54" s="20"/>
      <c r="U54" s="20"/>
    </row>
    <row r="55" spans="1:21" s="19" customFormat="1" ht="12.75" x14ac:dyDescent="0.2">
      <c r="A55" s="346">
        <v>42</v>
      </c>
      <c r="B55" s="202" t="s">
        <v>634</v>
      </c>
      <c r="C55" s="25">
        <v>5943537.8520806404</v>
      </c>
      <c r="D55" s="25">
        <v>484620</v>
      </c>
      <c r="E55" s="25">
        <v>2583169.9123200001</v>
      </c>
      <c r="F55" s="25">
        <v>1040757.1200000001</v>
      </c>
      <c r="G55" s="25">
        <v>307008</v>
      </c>
      <c r="H55" s="25">
        <v>4415555.0323200002</v>
      </c>
      <c r="I55" s="25">
        <v>20540</v>
      </c>
      <c r="J55" s="25">
        <v>1333497.61976064</v>
      </c>
      <c r="K55" s="345">
        <v>0</v>
      </c>
      <c r="L55" s="345">
        <v>1580</v>
      </c>
      <c r="M55" s="23">
        <v>5530</v>
      </c>
      <c r="N55" s="345">
        <v>114221.2</v>
      </c>
      <c r="O55" s="25">
        <v>4740</v>
      </c>
      <c r="P55" s="25">
        <v>47874</v>
      </c>
      <c r="Q55" s="25">
        <v>5943537.8520806404</v>
      </c>
      <c r="R55" s="25">
        <v>5943537.8520806404</v>
      </c>
      <c r="S55" s="20"/>
      <c r="T55" s="20"/>
      <c r="U55" s="20"/>
    </row>
    <row r="56" spans="1:21" s="19" customFormat="1" ht="12.75" x14ac:dyDescent="0.2">
      <c r="A56" s="17">
        <v>43</v>
      </c>
      <c r="B56" s="202" t="s">
        <v>685</v>
      </c>
      <c r="C56" s="25">
        <v>2338284.5489300475</v>
      </c>
      <c r="D56" s="25">
        <v>347042.4</v>
      </c>
      <c r="E56" s="25">
        <v>802309.3194240001</v>
      </c>
      <c r="F56" s="25">
        <v>300100.31999999995</v>
      </c>
      <c r="G56" s="25">
        <v>308926.8</v>
      </c>
      <c r="H56" s="25">
        <v>1758378.8394239999</v>
      </c>
      <c r="I56" s="25">
        <v>5200</v>
      </c>
      <c r="J56" s="25">
        <v>531030.40950604796</v>
      </c>
      <c r="K56" s="345">
        <v>0</v>
      </c>
      <c r="L56" s="345">
        <v>400</v>
      </c>
      <c r="M56" s="23">
        <v>1400</v>
      </c>
      <c r="N56" s="345">
        <v>28555.3</v>
      </c>
      <c r="O56" s="25">
        <v>1200</v>
      </c>
      <c r="P56" s="25">
        <v>12120</v>
      </c>
      <c r="Q56" s="25">
        <v>2338284.5489300475</v>
      </c>
      <c r="R56" s="25">
        <v>2338284.5489300475</v>
      </c>
      <c r="S56" s="20"/>
      <c r="T56" s="20"/>
      <c r="U56" s="20"/>
    </row>
    <row r="57" spans="1:21" s="19" customFormat="1" ht="12.75" x14ac:dyDescent="0.2">
      <c r="A57" s="346">
        <v>44</v>
      </c>
      <c r="B57" s="202" t="s">
        <v>624</v>
      </c>
      <c r="C57" s="25">
        <v>1776023.1405760001</v>
      </c>
      <c r="D57" s="25">
        <v>288444</v>
      </c>
      <c r="E57" s="25">
        <v>582132.28799999994</v>
      </c>
      <c r="F57" s="25">
        <v>260956.79999999999</v>
      </c>
      <c r="G57" s="25">
        <v>191880</v>
      </c>
      <c r="H57" s="25">
        <v>1323413.088</v>
      </c>
      <c r="I57" s="25">
        <v>6240</v>
      </c>
      <c r="J57" s="25">
        <v>399670.752576</v>
      </c>
      <c r="K57" s="345">
        <v>0</v>
      </c>
      <c r="L57" s="345">
        <v>480</v>
      </c>
      <c r="M57" s="23">
        <v>1680</v>
      </c>
      <c r="N57" s="345">
        <v>28555.3</v>
      </c>
      <c r="O57" s="25">
        <v>1440</v>
      </c>
      <c r="P57" s="25">
        <v>14544</v>
      </c>
      <c r="Q57" s="25">
        <v>1776023.1405760001</v>
      </c>
      <c r="R57" s="25">
        <v>1776023.1405760001</v>
      </c>
      <c r="S57" s="20"/>
      <c r="T57" s="20"/>
      <c r="U57" s="20"/>
    </row>
    <row r="58" spans="1:21" s="19" customFormat="1" ht="12.75" x14ac:dyDescent="0.2">
      <c r="A58" s="17">
        <v>45</v>
      </c>
      <c r="B58" s="202" t="s">
        <v>686</v>
      </c>
      <c r="C58" s="25">
        <v>5475310.7891896972</v>
      </c>
      <c r="D58" s="25">
        <v>357903</v>
      </c>
      <c r="E58" s="25">
        <v>2476951.3596480004</v>
      </c>
      <c r="F58" s="25">
        <v>898535.66399999987</v>
      </c>
      <c r="G58" s="25">
        <v>353059.19999999995</v>
      </c>
      <c r="H58" s="25">
        <v>4086449.2236480005</v>
      </c>
      <c r="I58" s="25">
        <v>17680</v>
      </c>
      <c r="J58" s="25">
        <v>1234107.6655416961</v>
      </c>
      <c r="K58" s="345">
        <v>0</v>
      </c>
      <c r="L58" s="345">
        <v>1360</v>
      </c>
      <c r="M58" s="23">
        <v>4760</v>
      </c>
      <c r="N58" s="345">
        <v>85665.9</v>
      </c>
      <c r="O58" s="25">
        <v>4080</v>
      </c>
      <c r="P58" s="25">
        <v>41208</v>
      </c>
      <c r="Q58" s="25">
        <v>5475310.7891896972</v>
      </c>
      <c r="R58" s="25">
        <v>5475310.7891896972</v>
      </c>
      <c r="S58" s="20"/>
      <c r="T58" s="20"/>
      <c r="U58" s="20"/>
    </row>
    <row r="59" spans="1:21" s="19" customFormat="1" ht="12.75" x14ac:dyDescent="0.2">
      <c r="A59" s="346">
        <v>46</v>
      </c>
      <c r="B59" s="202" t="s">
        <v>687</v>
      </c>
      <c r="C59" s="25">
        <v>2137067.9378673919</v>
      </c>
      <c r="D59" s="25">
        <v>305173.19999999995</v>
      </c>
      <c r="E59" s="25">
        <v>777899.07129599992</v>
      </c>
      <c r="F59" s="25">
        <v>300100.31999999995</v>
      </c>
      <c r="G59" s="25">
        <v>220662</v>
      </c>
      <c r="H59" s="25">
        <v>1603834.5912959999</v>
      </c>
      <c r="I59" s="25">
        <v>5200</v>
      </c>
      <c r="J59" s="25">
        <v>484358.04657139198</v>
      </c>
      <c r="K59" s="345">
        <v>0</v>
      </c>
      <c r="L59" s="345">
        <v>400</v>
      </c>
      <c r="M59" s="23">
        <v>1400</v>
      </c>
      <c r="N59" s="345">
        <v>28555.3</v>
      </c>
      <c r="O59" s="25">
        <v>1200</v>
      </c>
      <c r="P59" s="25">
        <v>12120</v>
      </c>
      <c r="Q59" s="25">
        <v>2137067.9378673919</v>
      </c>
      <c r="R59" s="25">
        <v>2137067.9378673919</v>
      </c>
      <c r="S59" s="20"/>
      <c r="T59" s="20"/>
      <c r="U59" s="20"/>
    </row>
    <row r="60" spans="1:21" s="19" customFormat="1" ht="12.75" x14ac:dyDescent="0.2">
      <c r="A60" s="17">
        <v>47</v>
      </c>
      <c r="B60" s="202" t="s">
        <v>688</v>
      </c>
      <c r="C60" s="25">
        <v>5768997.5109056002</v>
      </c>
      <c r="D60" s="25">
        <v>430968</v>
      </c>
      <c r="E60" s="25">
        <v>2171952.4128</v>
      </c>
      <c r="F60" s="25">
        <v>910278.72</v>
      </c>
      <c r="G60" s="25">
        <v>767520</v>
      </c>
      <c r="H60" s="25">
        <v>4280719.1327999998</v>
      </c>
      <c r="I60" s="25">
        <v>20800</v>
      </c>
      <c r="J60" s="25">
        <v>1292777.1781055999</v>
      </c>
      <c r="K60" s="345">
        <v>0</v>
      </c>
      <c r="L60" s="345">
        <v>1600</v>
      </c>
      <c r="M60" s="23">
        <v>5600</v>
      </c>
      <c r="N60" s="345">
        <v>114221.2</v>
      </c>
      <c r="O60" s="25">
        <v>4800</v>
      </c>
      <c r="P60" s="25">
        <v>48480</v>
      </c>
      <c r="Q60" s="25">
        <v>5768997.5109056002</v>
      </c>
      <c r="R60" s="25">
        <v>5768997.5109056002</v>
      </c>
      <c r="S60" s="20"/>
      <c r="T60" s="20"/>
      <c r="U60" s="20"/>
    </row>
    <row r="61" spans="1:21" s="19" customFormat="1" ht="24" x14ac:dyDescent="0.2">
      <c r="A61" s="17"/>
      <c r="B61" s="349" t="s">
        <v>523</v>
      </c>
      <c r="C61" s="25">
        <v>0</v>
      </c>
      <c r="D61" s="25"/>
      <c r="E61" s="25"/>
      <c r="F61" s="25"/>
      <c r="G61" s="25">
        <v>0</v>
      </c>
      <c r="H61" s="25">
        <v>0</v>
      </c>
      <c r="I61" s="25"/>
      <c r="J61" s="25">
        <v>0</v>
      </c>
      <c r="K61" s="345"/>
      <c r="L61" s="345"/>
      <c r="M61" s="23"/>
      <c r="N61" s="345"/>
      <c r="O61" s="25"/>
      <c r="P61" s="25"/>
      <c r="Q61" s="25">
        <v>0</v>
      </c>
      <c r="R61" s="25">
        <v>0</v>
      </c>
      <c r="S61" s="20"/>
      <c r="T61" s="20"/>
      <c r="U61" s="20"/>
    </row>
    <row r="62" spans="1:21" s="19" customFormat="1" ht="12.75" x14ac:dyDescent="0.2">
      <c r="A62" s="17"/>
      <c r="B62" s="347" t="s">
        <v>383</v>
      </c>
      <c r="C62" s="24">
        <v>111578000.46349503</v>
      </c>
      <c r="D62" s="24">
        <v>8681299.2000000011</v>
      </c>
      <c r="E62" s="24">
        <v>47607871.315520011</v>
      </c>
      <c r="F62" s="24">
        <v>19607986.944000002</v>
      </c>
      <c r="G62" s="24">
        <v>7122585.5999999996</v>
      </c>
      <c r="H62" s="24">
        <v>83019743.059519991</v>
      </c>
      <c r="I62" s="24">
        <v>380640</v>
      </c>
      <c r="J62" s="24">
        <v>25071962.40397504</v>
      </c>
      <c r="K62" s="24">
        <v>0</v>
      </c>
      <c r="L62" s="24">
        <v>29280</v>
      </c>
      <c r="M62" s="24">
        <v>102480</v>
      </c>
      <c r="N62" s="24">
        <v>1998870.9999999998</v>
      </c>
      <c r="O62" s="24">
        <v>87840</v>
      </c>
      <c r="P62" s="24">
        <v>887184</v>
      </c>
      <c r="Q62" s="24">
        <v>111578000.46349503</v>
      </c>
      <c r="R62" s="24">
        <v>111578000.46349503</v>
      </c>
      <c r="S62" s="20"/>
      <c r="T62" s="20"/>
      <c r="U62" s="20"/>
    </row>
    <row r="63" spans="1:21" s="19" customFormat="1" ht="36" x14ac:dyDescent="0.2">
      <c r="A63" s="17"/>
      <c r="B63" s="350" t="s">
        <v>384</v>
      </c>
      <c r="C63" s="25"/>
      <c r="D63" s="25"/>
      <c r="E63" s="25"/>
      <c r="F63" s="25"/>
      <c r="G63" s="25"/>
      <c r="H63" s="25"/>
      <c r="I63" s="25"/>
      <c r="J63" s="25"/>
      <c r="K63" s="345"/>
      <c r="L63" s="345"/>
      <c r="M63" s="17"/>
      <c r="N63" s="345"/>
      <c r="O63" s="25"/>
      <c r="P63" s="25"/>
      <c r="Q63" s="25"/>
      <c r="R63" s="25"/>
      <c r="S63" s="20"/>
      <c r="T63" s="20"/>
      <c r="U63" s="20"/>
    </row>
    <row r="64" spans="1:21" s="19" customFormat="1" ht="12.75" x14ac:dyDescent="0.2">
      <c r="A64" s="17">
        <v>1</v>
      </c>
      <c r="B64" s="351" t="s">
        <v>31</v>
      </c>
      <c r="C64" s="25">
        <v>0</v>
      </c>
      <c r="D64" s="25"/>
      <c r="E64" s="25">
        <v>0</v>
      </c>
      <c r="F64" s="25">
        <v>0</v>
      </c>
      <c r="G64" s="25"/>
      <c r="H64" s="25">
        <v>0</v>
      </c>
      <c r="I64" s="25"/>
      <c r="J64" s="25">
        <v>0</v>
      </c>
      <c r="K64" s="345"/>
      <c r="L64" s="345"/>
      <c r="M64" s="17"/>
      <c r="N64" s="345">
        <v>0</v>
      </c>
      <c r="O64" s="25">
        <v>0</v>
      </c>
      <c r="P64" s="25">
        <v>0</v>
      </c>
      <c r="Q64" s="25">
        <v>0</v>
      </c>
      <c r="R64" s="25">
        <v>0</v>
      </c>
      <c r="S64" s="20"/>
      <c r="T64" s="20"/>
      <c r="U64" s="20"/>
    </row>
    <row r="65" spans="1:21" s="19" customFormat="1" ht="12.75" x14ac:dyDescent="0.2">
      <c r="A65" s="17">
        <v>2</v>
      </c>
      <c r="B65" s="351" t="s">
        <v>754</v>
      </c>
      <c r="C65" s="25">
        <v>0</v>
      </c>
      <c r="D65" s="25"/>
      <c r="E65" s="25">
        <v>0</v>
      </c>
      <c r="F65" s="25">
        <v>0</v>
      </c>
      <c r="G65" s="25"/>
      <c r="H65" s="25">
        <v>0</v>
      </c>
      <c r="I65" s="25"/>
      <c r="J65" s="25">
        <v>0</v>
      </c>
      <c r="K65" s="345"/>
      <c r="L65" s="345"/>
      <c r="M65" s="17"/>
      <c r="N65" s="345">
        <v>0</v>
      </c>
      <c r="O65" s="25">
        <v>0</v>
      </c>
      <c r="P65" s="25">
        <v>0</v>
      </c>
      <c r="Q65" s="25">
        <v>0</v>
      </c>
      <c r="R65" s="25">
        <v>0</v>
      </c>
      <c r="S65" s="20"/>
      <c r="T65" s="20"/>
      <c r="U65" s="20"/>
    </row>
    <row r="66" spans="1:21" s="19" customFormat="1" ht="12.75" x14ac:dyDescent="0.2">
      <c r="A66" s="17">
        <v>3</v>
      </c>
      <c r="B66" s="351" t="s">
        <v>32</v>
      </c>
      <c r="C66" s="25">
        <v>0</v>
      </c>
      <c r="D66" s="25"/>
      <c r="E66" s="25">
        <v>0</v>
      </c>
      <c r="F66" s="25">
        <v>0</v>
      </c>
      <c r="G66" s="25"/>
      <c r="H66" s="25">
        <v>0</v>
      </c>
      <c r="I66" s="25"/>
      <c r="J66" s="25">
        <v>0</v>
      </c>
      <c r="K66" s="345"/>
      <c r="L66" s="345"/>
      <c r="M66" s="17"/>
      <c r="N66" s="345">
        <v>0</v>
      </c>
      <c r="O66" s="25">
        <v>0</v>
      </c>
      <c r="P66" s="25">
        <v>0</v>
      </c>
      <c r="Q66" s="25">
        <v>0</v>
      </c>
      <c r="R66" s="25">
        <v>0</v>
      </c>
      <c r="S66" s="20"/>
      <c r="T66" s="20"/>
      <c r="U66" s="20"/>
    </row>
    <row r="67" spans="1:21" s="19" customFormat="1" ht="12.75" x14ac:dyDescent="0.2">
      <c r="A67" s="17">
        <v>4</v>
      </c>
      <c r="B67" s="351" t="s">
        <v>20</v>
      </c>
      <c r="C67" s="25">
        <v>0</v>
      </c>
      <c r="D67" s="25"/>
      <c r="E67" s="25">
        <v>0</v>
      </c>
      <c r="F67" s="25">
        <v>0</v>
      </c>
      <c r="G67" s="25"/>
      <c r="H67" s="25">
        <v>0</v>
      </c>
      <c r="I67" s="25"/>
      <c r="J67" s="25">
        <v>0</v>
      </c>
      <c r="K67" s="345"/>
      <c r="L67" s="345"/>
      <c r="M67" s="17"/>
      <c r="N67" s="345">
        <v>0</v>
      </c>
      <c r="O67" s="25">
        <v>0</v>
      </c>
      <c r="P67" s="25">
        <v>0</v>
      </c>
      <c r="Q67" s="25">
        <v>0</v>
      </c>
      <c r="R67" s="25">
        <v>0</v>
      </c>
      <c r="S67" s="20"/>
      <c r="T67" s="20"/>
      <c r="U67" s="20"/>
    </row>
    <row r="68" spans="1:21" s="19" customFormat="1" ht="12.75" x14ac:dyDescent="0.2">
      <c r="A68" s="17">
        <v>5</v>
      </c>
      <c r="B68" s="351" t="s">
        <v>22</v>
      </c>
      <c r="C68" s="25">
        <v>0</v>
      </c>
      <c r="D68" s="25"/>
      <c r="E68" s="25">
        <v>0</v>
      </c>
      <c r="F68" s="25">
        <v>0</v>
      </c>
      <c r="G68" s="25"/>
      <c r="H68" s="25">
        <v>0</v>
      </c>
      <c r="I68" s="25"/>
      <c r="J68" s="25">
        <v>0</v>
      </c>
      <c r="K68" s="345"/>
      <c r="L68" s="345"/>
      <c r="M68" s="17"/>
      <c r="N68" s="345">
        <v>0</v>
      </c>
      <c r="O68" s="25">
        <v>0</v>
      </c>
      <c r="P68" s="25">
        <v>0</v>
      </c>
      <c r="Q68" s="25">
        <v>0</v>
      </c>
      <c r="R68" s="25">
        <v>0</v>
      </c>
      <c r="S68" s="20"/>
      <c r="T68" s="20"/>
      <c r="U68" s="20"/>
    </row>
    <row r="69" spans="1:21" s="19" customFormat="1" ht="12.75" x14ac:dyDescent="0.2">
      <c r="A69" s="17">
        <v>6</v>
      </c>
      <c r="B69" s="351" t="s">
        <v>24</v>
      </c>
      <c r="C69" s="25">
        <v>0</v>
      </c>
      <c r="D69" s="25"/>
      <c r="E69" s="25">
        <v>0</v>
      </c>
      <c r="F69" s="25">
        <v>0</v>
      </c>
      <c r="G69" s="25"/>
      <c r="H69" s="25">
        <v>0</v>
      </c>
      <c r="I69" s="25"/>
      <c r="J69" s="25">
        <v>0</v>
      </c>
      <c r="K69" s="345"/>
      <c r="L69" s="345"/>
      <c r="M69" s="17"/>
      <c r="N69" s="345">
        <v>0</v>
      </c>
      <c r="O69" s="25">
        <v>0</v>
      </c>
      <c r="P69" s="25">
        <v>0</v>
      </c>
      <c r="Q69" s="25">
        <v>0</v>
      </c>
      <c r="R69" s="25">
        <v>0</v>
      </c>
      <c r="S69" s="20"/>
      <c r="T69" s="20"/>
      <c r="U69" s="20"/>
    </row>
    <row r="70" spans="1:21" s="19" customFormat="1" ht="12.75" x14ac:dyDescent="0.2">
      <c r="A70" s="17">
        <v>7</v>
      </c>
      <c r="B70" s="351" t="s">
        <v>755</v>
      </c>
      <c r="C70" s="25">
        <v>0</v>
      </c>
      <c r="D70" s="25"/>
      <c r="E70" s="25">
        <v>0</v>
      </c>
      <c r="F70" s="25">
        <v>0</v>
      </c>
      <c r="G70" s="25"/>
      <c r="H70" s="25">
        <v>0</v>
      </c>
      <c r="I70" s="25"/>
      <c r="J70" s="25">
        <v>0</v>
      </c>
      <c r="K70" s="345"/>
      <c r="L70" s="345"/>
      <c r="M70" s="17"/>
      <c r="N70" s="345">
        <v>0</v>
      </c>
      <c r="O70" s="25">
        <v>0</v>
      </c>
      <c r="P70" s="25">
        <v>0</v>
      </c>
      <c r="Q70" s="25">
        <v>0</v>
      </c>
      <c r="R70" s="25">
        <v>0</v>
      </c>
      <c r="S70" s="20"/>
      <c r="T70" s="20"/>
      <c r="U70" s="20"/>
    </row>
    <row r="71" spans="1:21" s="19" customFormat="1" ht="12.75" x14ac:dyDescent="0.2">
      <c r="A71" s="17">
        <v>8</v>
      </c>
      <c r="B71" s="351" t="s">
        <v>28</v>
      </c>
      <c r="C71" s="25">
        <v>0</v>
      </c>
      <c r="D71" s="25"/>
      <c r="E71" s="25">
        <v>0</v>
      </c>
      <c r="F71" s="25">
        <v>0</v>
      </c>
      <c r="G71" s="25"/>
      <c r="H71" s="25">
        <v>0</v>
      </c>
      <c r="I71" s="25"/>
      <c r="J71" s="25">
        <v>0</v>
      </c>
      <c r="K71" s="345"/>
      <c r="L71" s="345"/>
      <c r="M71" s="17"/>
      <c r="N71" s="345">
        <v>0</v>
      </c>
      <c r="O71" s="25">
        <v>0</v>
      </c>
      <c r="P71" s="25">
        <v>0</v>
      </c>
      <c r="Q71" s="25">
        <v>0</v>
      </c>
      <c r="R71" s="25">
        <v>0</v>
      </c>
      <c r="S71" s="20"/>
      <c r="T71" s="20"/>
      <c r="U71" s="20"/>
    </row>
    <row r="72" spans="1:21" s="19" customFormat="1" ht="12.75" x14ac:dyDescent="0.2">
      <c r="A72" s="17">
        <v>9</v>
      </c>
      <c r="B72" s="351" t="s">
        <v>29</v>
      </c>
      <c r="C72" s="25">
        <v>0</v>
      </c>
      <c r="D72" s="25"/>
      <c r="E72" s="25">
        <v>0</v>
      </c>
      <c r="F72" s="25">
        <v>0</v>
      </c>
      <c r="G72" s="25"/>
      <c r="H72" s="25">
        <v>0</v>
      </c>
      <c r="I72" s="25"/>
      <c r="J72" s="25">
        <v>0</v>
      </c>
      <c r="K72" s="345"/>
      <c r="L72" s="345"/>
      <c r="M72" s="17"/>
      <c r="N72" s="345">
        <v>0</v>
      </c>
      <c r="O72" s="25">
        <v>0</v>
      </c>
      <c r="P72" s="25">
        <v>0</v>
      </c>
      <c r="Q72" s="25">
        <v>0</v>
      </c>
      <c r="R72" s="25">
        <v>0</v>
      </c>
      <c r="S72" s="20"/>
      <c r="T72" s="20"/>
      <c r="U72" s="20"/>
    </row>
    <row r="73" spans="1:21" s="19" customFormat="1" ht="12.75" x14ac:dyDescent="0.2">
      <c r="A73" s="17"/>
      <c r="B73" s="352" t="s">
        <v>385</v>
      </c>
      <c r="C73" s="24">
        <v>0</v>
      </c>
      <c r="D73" s="24">
        <v>0</v>
      </c>
      <c r="E73" s="24">
        <v>0</v>
      </c>
      <c r="F73" s="24">
        <v>0</v>
      </c>
      <c r="G73" s="24"/>
      <c r="H73" s="24">
        <v>0</v>
      </c>
      <c r="I73" s="24"/>
      <c r="J73" s="24">
        <v>0</v>
      </c>
      <c r="K73" s="24">
        <v>0</v>
      </c>
      <c r="L73" s="348">
        <v>0</v>
      </c>
      <c r="M73" s="348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0"/>
      <c r="T73" s="20"/>
      <c r="U73" s="20"/>
    </row>
    <row r="74" spans="1:21" s="22" customFormat="1" ht="12.75" x14ac:dyDescent="0.2">
      <c r="A74" s="26"/>
      <c r="B74" s="26" t="s">
        <v>368</v>
      </c>
      <c r="C74" s="180">
        <v>569218000.1395731</v>
      </c>
      <c r="D74" s="180">
        <v>43558519.799999997</v>
      </c>
      <c r="E74" s="180">
        <v>293110974.93412405</v>
      </c>
      <c r="F74" s="180">
        <v>31093923.744000003</v>
      </c>
      <c r="G74" s="180"/>
      <c r="H74" s="180">
        <v>429347304.47812414</v>
      </c>
      <c r="I74" s="180">
        <v>380640</v>
      </c>
      <c r="J74" s="180">
        <v>129662885.95239349</v>
      </c>
      <c r="K74" s="180">
        <v>0</v>
      </c>
      <c r="L74" s="180">
        <v>29280</v>
      </c>
      <c r="M74" s="180">
        <v>102480</v>
      </c>
      <c r="N74" s="180">
        <v>8720385.7090555541</v>
      </c>
      <c r="O74" s="180">
        <v>87840</v>
      </c>
      <c r="P74" s="180">
        <v>887184</v>
      </c>
      <c r="Q74" s="180">
        <v>569218000.1395731</v>
      </c>
      <c r="R74" s="180">
        <v>569218000.1395731</v>
      </c>
      <c r="S74" s="7"/>
      <c r="T74" s="7"/>
      <c r="U74" s="7"/>
    </row>
    <row r="75" spans="1:21" s="19" customFormat="1" ht="12.75" x14ac:dyDescent="0.2">
      <c r="J75" s="19" t="s">
        <v>7</v>
      </c>
    </row>
    <row r="76" spans="1:21" s="19" customFormat="1" ht="12.75" x14ac:dyDescent="0.2">
      <c r="B76" s="601" t="s">
        <v>7</v>
      </c>
      <c r="C76" s="601"/>
      <c r="D76" s="601"/>
      <c r="E76" s="601"/>
      <c r="F76" s="601"/>
      <c r="G76" s="601"/>
      <c r="H76" s="601"/>
      <c r="I76" s="601"/>
      <c r="J76" s="601"/>
      <c r="O76" s="19" t="s">
        <v>7</v>
      </c>
    </row>
    <row r="77" spans="1:21" s="19" customFormat="1" ht="12.75" x14ac:dyDescent="0.2"/>
    <row r="78" spans="1:21" s="19" customFormat="1" ht="12.75" x14ac:dyDescent="0.2"/>
    <row r="79" spans="1:21" s="19" customFormat="1" ht="12.75" x14ac:dyDescent="0.2"/>
    <row r="80" spans="1:21" s="19" customFormat="1" ht="12.75" x14ac:dyDescent="0.2"/>
    <row r="81" spans="2:3" s="19" customFormat="1" ht="12.75" x14ac:dyDescent="0.2"/>
    <row r="82" spans="2:3" s="19" customFormat="1" ht="12.75" x14ac:dyDescent="0.2"/>
    <row r="83" spans="2:3" s="19" customFormat="1" ht="12.75" x14ac:dyDescent="0.2"/>
    <row r="84" spans="2:3" s="19" customFormat="1" ht="12.75" x14ac:dyDescent="0.2"/>
    <row r="85" spans="2:3" s="19" customFormat="1" ht="12.75" x14ac:dyDescent="0.2"/>
    <row r="86" spans="2:3" s="19" customFormat="1" ht="12.75" x14ac:dyDescent="0.2"/>
    <row r="87" spans="2:3" s="19" customFormat="1" ht="12.75" x14ac:dyDescent="0.2"/>
    <row r="88" spans="2:3" s="19" customFormat="1" ht="12.75" x14ac:dyDescent="0.2"/>
    <row r="89" spans="2:3" s="19" customFormat="1" ht="12.75" x14ac:dyDescent="0.2"/>
    <row r="90" spans="2:3" s="19" customFormat="1" ht="12.75" x14ac:dyDescent="0.2"/>
    <row r="91" spans="2:3" s="19" customFormat="1" ht="12.75" x14ac:dyDescent="0.2"/>
    <row r="92" spans="2:3" s="19" customFormat="1" ht="12.75" x14ac:dyDescent="0.2"/>
    <row r="93" spans="2:3" s="19" customFormat="1" ht="12.75" x14ac:dyDescent="0.2"/>
    <row r="94" spans="2:3" s="19" customFormat="1" ht="12.75" x14ac:dyDescent="0.2"/>
    <row r="95" spans="2:3" s="19" customFormat="1" ht="12.75" x14ac:dyDescent="0.2"/>
    <row r="96" spans="2:3" x14ac:dyDescent="0.25">
      <c r="B96" s="19"/>
      <c r="C96" s="19"/>
    </row>
  </sheetData>
  <mergeCells count="26">
    <mergeCell ref="B76:J76"/>
    <mergeCell ref="K11:K12"/>
    <mergeCell ref="L11:L12"/>
    <mergeCell ref="Q10:Q12"/>
    <mergeCell ref="D11:G11"/>
    <mergeCell ref="N11:N12"/>
    <mergeCell ref="O11:O12"/>
    <mergeCell ref="C10:C12"/>
    <mergeCell ref="I11:I12"/>
    <mergeCell ref="J11:J12"/>
    <mergeCell ref="M11:M12"/>
    <mergeCell ref="O10:P10"/>
    <mergeCell ref="P11:P12"/>
    <mergeCell ref="D10:F10"/>
    <mergeCell ref="H10:H12"/>
    <mergeCell ref="F1:R1"/>
    <mergeCell ref="N2:R2"/>
    <mergeCell ref="N3:R3"/>
    <mergeCell ref="H4:R4"/>
    <mergeCell ref="H5:R5"/>
    <mergeCell ref="A10:A12"/>
    <mergeCell ref="B10:B12"/>
    <mergeCell ref="A6:R6"/>
    <mergeCell ref="A7:R7"/>
    <mergeCell ref="A8:R8"/>
    <mergeCell ref="R10:R12"/>
  </mergeCells>
  <pageMargins left="0.31496062992125984" right="0.31496062992125984" top="0.74803149606299213" bottom="0.74803149606299213" header="0.31496062992125984" footer="0.31496062992125984"/>
  <pageSetup paperSize="9" scale="7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>
      <selection activeCell="G9" sqref="G9"/>
    </sheetView>
  </sheetViews>
  <sheetFormatPr defaultColWidth="8.7109375" defaultRowHeight="15" x14ac:dyDescent="0.25"/>
  <cols>
    <col min="1" max="1" width="3.85546875" style="67" customWidth="1"/>
    <col min="2" max="2" width="27.5703125" style="67" customWidth="1"/>
    <col min="3" max="3" width="9.7109375" style="67" customWidth="1"/>
    <col min="4" max="4" width="10" style="67" customWidth="1"/>
    <col min="5" max="5" width="10.85546875" style="67" customWidth="1"/>
    <col min="6" max="6" width="9.85546875" style="67" customWidth="1"/>
    <col min="7" max="9" width="8.7109375" style="67"/>
    <col min="10" max="10" width="24.85546875" style="67" customWidth="1"/>
    <col min="11" max="20" width="8.7109375" style="67"/>
    <col min="21" max="21" width="10" style="67" bestFit="1" customWidth="1"/>
    <col min="22" max="16384" width="8.7109375" style="67"/>
  </cols>
  <sheetData>
    <row r="1" spans="1:8" s="19" customFormat="1" ht="12.75" x14ac:dyDescent="0.2">
      <c r="C1" s="600" t="s">
        <v>756</v>
      </c>
      <c r="D1" s="600"/>
      <c r="E1" s="600"/>
      <c r="F1" s="600"/>
    </row>
    <row r="2" spans="1:8" s="19" customFormat="1" ht="12.75" x14ac:dyDescent="0.2">
      <c r="B2" s="203"/>
      <c r="C2" s="600" t="s">
        <v>344</v>
      </c>
      <c r="D2" s="600"/>
      <c r="E2" s="600"/>
      <c r="F2" s="600"/>
    </row>
    <row r="3" spans="1:8" s="19" customFormat="1" ht="12.75" x14ac:dyDescent="0.2">
      <c r="B3" s="600" t="s">
        <v>860</v>
      </c>
      <c r="C3" s="600"/>
      <c r="D3" s="600"/>
      <c r="E3" s="600"/>
      <c r="F3" s="600"/>
    </row>
    <row r="4" spans="1:8" s="19" customFormat="1" ht="12.75" x14ac:dyDescent="0.2">
      <c r="B4" s="203"/>
      <c r="C4" s="600" t="s">
        <v>861</v>
      </c>
      <c r="D4" s="600"/>
      <c r="E4" s="600"/>
      <c r="F4" s="600"/>
    </row>
    <row r="5" spans="1:8" s="19" customFormat="1" ht="12.75" x14ac:dyDescent="0.2">
      <c r="B5" s="203"/>
      <c r="C5" s="409"/>
      <c r="D5" s="600" t="s">
        <v>847</v>
      </c>
      <c r="E5" s="600"/>
      <c r="F5" s="600"/>
    </row>
    <row r="6" spans="1:8" s="19" customFormat="1" ht="12.75" x14ac:dyDescent="0.2">
      <c r="A6" s="597" t="s">
        <v>386</v>
      </c>
      <c r="B6" s="597"/>
      <c r="C6" s="597"/>
      <c r="D6" s="597"/>
      <c r="E6" s="597"/>
    </row>
    <row r="7" spans="1:8" s="19" customFormat="1" ht="12.75" x14ac:dyDescent="0.2">
      <c r="A7" s="597" t="s">
        <v>387</v>
      </c>
      <c r="B7" s="597"/>
      <c r="C7" s="597"/>
      <c r="D7" s="597"/>
      <c r="E7" s="597"/>
    </row>
    <row r="8" spans="1:8" s="19" customFormat="1" ht="12.75" x14ac:dyDescent="0.2">
      <c r="A8" s="597" t="s">
        <v>636</v>
      </c>
      <c r="B8" s="597"/>
      <c r="C8" s="597"/>
      <c r="D8" s="597"/>
      <c r="E8" s="597"/>
    </row>
    <row r="9" spans="1:8" s="19" customFormat="1" ht="12.75" x14ac:dyDescent="0.2">
      <c r="F9" s="204" t="s">
        <v>388</v>
      </c>
    </row>
    <row r="10" spans="1:8" s="19" customFormat="1" ht="66" customHeight="1" x14ac:dyDescent="0.2">
      <c r="A10" s="419" t="s">
        <v>46</v>
      </c>
      <c r="B10" s="419" t="s">
        <v>372</v>
      </c>
      <c r="C10" s="419" t="s">
        <v>389</v>
      </c>
      <c r="D10" s="419" t="s">
        <v>637</v>
      </c>
      <c r="E10" s="419" t="s">
        <v>469</v>
      </c>
      <c r="F10" s="419" t="s">
        <v>638</v>
      </c>
      <c r="G10" s="20"/>
      <c r="H10" s="20"/>
    </row>
    <row r="11" spans="1:8" s="206" customFormat="1" ht="12.75" customHeight="1" x14ac:dyDescent="0.2">
      <c r="A11" s="26">
        <v>1</v>
      </c>
      <c r="B11" s="26" t="s">
        <v>723</v>
      </c>
      <c r="C11" s="353">
        <v>113</v>
      </c>
      <c r="D11" s="354">
        <v>1409678.030650788</v>
      </c>
      <c r="E11" s="354">
        <v>1409678.030650788</v>
      </c>
      <c r="F11" s="354">
        <v>1409678.030650788</v>
      </c>
    </row>
    <row r="12" spans="1:8" s="19" customFormat="1" ht="12.75" x14ac:dyDescent="0.2">
      <c r="A12" s="26">
        <v>2</v>
      </c>
      <c r="B12" s="26" t="s">
        <v>724</v>
      </c>
      <c r="C12" s="353">
        <v>135</v>
      </c>
      <c r="D12" s="354">
        <v>1698218.9542503709</v>
      </c>
      <c r="E12" s="354">
        <v>1698218.9542503709</v>
      </c>
      <c r="F12" s="354">
        <v>1698218.9542503709</v>
      </c>
      <c r="G12" s="20"/>
      <c r="H12" s="20" t="s">
        <v>7</v>
      </c>
    </row>
    <row r="13" spans="1:8" s="19" customFormat="1" ht="12.75" x14ac:dyDescent="0.2">
      <c r="A13" s="26">
        <v>3</v>
      </c>
      <c r="B13" s="26" t="s">
        <v>725</v>
      </c>
      <c r="C13" s="353">
        <v>129</v>
      </c>
      <c r="D13" s="354">
        <v>1580612.200966358</v>
      </c>
      <c r="E13" s="354">
        <v>1580612.200966358</v>
      </c>
      <c r="F13" s="354">
        <v>1580612.200966358</v>
      </c>
      <c r="G13" s="20"/>
      <c r="H13" s="20"/>
    </row>
    <row r="14" spans="1:8" s="19" customFormat="1" ht="12.75" x14ac:dyDescent="0.2">
      <c r="A14" s="26">
        <v>4</v>
      </c>
      <c r="B14" s="26" t="s">
        <v>726</v>
      </c>
      <c r="C14" s="353">
        <v>182</v>
      </c>
      <c r="D14" s="354">
        <v>2253226.133323309</v>
      </c>
      <c r="E14" s="354">
        <v>2253226.133323309</v>
      </c>
      <c r="F14" s="354">
        <v>2253226.133323309</v>
      </c>
      <c r="G14" s="20"/>
      <c r="H14" s="20"/>
    </row>
    <row r="15" spans="1:8" s="19" customFormat="1" ht="12.75" x14ac:dyDescent="0.2">
      <c r="A15" s="26">
        <v>5</v>
      </c>
      <c r="B15" s="26" t="s">
        <v>727</v>
      </c>
      <c r="C15" s="353">
        <v>23</v>
      </c>
      <c r="D15" s="354">
        <v>268049.67671417352</v>
      </c>
      <c r="E15" s="354">
        <v>268049.67671417352</v>
      </c>
      <c r="F15" s="354">
        <v>268049.67671417352</v>
      </c>
      <c r="G15" s="20"/>
      <c r="H15" s="20"/>
    </row>
    <row r="16" spans="1:8" s="19" customFormat="1" ht="12.75" x14ac:dyDescent="0.2">
      <c r="A16" s="26">
        <v>6</v>
      </c>
      <c r="B16" s="26" t="s">
        <v>728</v>
      </c>
      <c r="C16" s="353">
        <v>261</v>
      </c>
      <c r="D16" s="354">
        <v>3127863.7822129959</v>
      </c>
      <c r="E16" s="354">
        <v>3127863.7822129959</v>
      </c>
      <c r="F16" s="354">
        <v>3127863.7822129959</v>
      </c>
      <c r="G16" s="20"/>
      <c r="H16" s="20" t="s">
        <v>390</v>
      </c>
    </row>
    <row r="17" spans="1:8" s="19" customFormat="1" ht="12.75" x14ac:dyDescent="0.2">
      <c r="A17" s="26">
        <v>7</v>
      </c>
      <c r="B17" s="26" t="s">
        <v>729</v>
      </c>
      <c r="C17" s="353">
        <v>282</v>
      </c>
      <c r="D17" s="354">
        <v>3319809.5207209573</v>
      </c>
      <c r="E17" s="354">
        <v>3319809.5207209573</v>
      </c>
      <c r="F17" s="354">
        <v>3319809.5207209573</v>
      </c>
      <c r="G17" s="20" t="s">
        <v>7</v>
      </c>
      <c r="H17" s="20"/>
    </row>
    <row r="18" spans="1:8" s="19" customFormat="1" ht="12.75" x14ac:dyDescent="0.2">
      <c r="A18" s="26">
        <v>8</v>
      </c>
      <c r="B18" s="26" t="s">
        <v>730</v>
      </c>
      <c r="C18" s="353">
        <v>49</v>
      </c>
      <c r="D18" s="354">
        <v>564174.46119028924</v>
      </c>
      <c r="E18" s="354">
        <v>564174.46119028924</v>
      </c>
      <c r="F18" s="354">
        <v>564174.46119028924</v>
      </c>
      <c r="G18" s="20"/>
      <c r="H18" s="20"/>
    </row>
    <row r="19" spans="1:8" s="19" customFormat="1" ht="12.75" x14ac:dyDescent="0.2">
      <c r="A19" s="26">
        <v>9</v>
      </c>
      <c r="B19" s="26" t="s">
        <v>731</v>
      </c>
      <c r="C19" s="353">
        <v>132</v>
      </c>
      <c r="D19" s="354">
        <v>1523538.2758089255</v>
      </c>
      <c r="E19" s="354">
        <v>1523538.2758089255</v>
      </c>
      <c r="F19" s="354">
        <v>1523538.2758089255</v>
      </c>
      <c r="G19" s="20"/>
      <c r="H19" s="20"/>
    </row>
    <row r="20" spans="1:8" s="19" customFormat="1" ht="12.75" x14ac:dyDescent="0.2">
      <c r="A20" s="26">
        <v>10</v>
      </c>
      <c r="B20" s="26" t="s">
        <v>732</v>
      </c>
      <c r="C20" s="353">
        <v>180</v>
      </c>
      <c r="D20" s="354">
        <v>2109962.6292372728</v>
      </c>
      <c r="E20" s="354">
        <v>2109962.6292372728</v>
      </c>
      <c r="F20" s="354">
        <v>2109962.6292372728</v>
      </c>
      <c r="G20" s="20" t="s">
        <v>390</v>
      </c>
      <c r="H20" s="20"/>
    </row>
    <row r="21" spans="1:8" s="19" customFormat="1" ht="12.75" x14ac:dyDescent="0.2">
      <c r="A21" s="26">
        <v>11</v>
      </c>
      <c r="B21" s="26" t="s">
        <v>733</v>
      </c>
      <c r="C21" s="353">
        <v>29</v>
      </c>
      <c r="D21" s="354">
        <v>352720.38432524103</v>
      </c>
      <c r="E21" s="354">
        <v>352720.38432524103</v>
      </c>
      <c r="F21" s="354">
        <v>352720.38432524103</v>
      </c>
      <c r="G21" s="20"/>
      <c r="H21" s="20"/>
    </row>
    <row r="22" spans="1:8" s="19" customFormat="1" ht="12.75" x14ac:dyDescent="0.2">
      <c r="A22" s="26">
        <v>12</v>
      </c>
      <c r="B22" s="26" t="s">
        <v>734</v>
      </c>
      <c r="C22" s="353">
        <v>21</v>
      </c>
      <c r="D22" s="354">
        <v>257984.67671417355</v>
      </c>
      <c r="E22" s="354">
        <v>257984.67671417355</v>
      </c>
      <c r="F22" s="354">
        <v>257984.67671417355</v>
      </c>
      <c r="G22" s="20"/>
      <c r="H22" s="20"/>
    </row>
    <row r="23" spans="1:8" s="19" customFormat="1" ht="12.75" x14ac:dyDescent="0.2">
      <c r="A23" s="26">
        <v>13</v>
      </c>
      <c r="B23" s="26" t="s">
        <v>735</v>
      </c>
      <c r="C23" s="353">
        <v>89</v>
      </c>
      <c r="D23" s="354">
        <v>1086414.4144677618</v>
      </c>
      <c r="E23" s="354">
        <v>1086414.4144677618</v>
      </c>
      <c r="F23" s="354">
        <v>1086414.4144677618</v>
      </c>
      <c r="G23" s="20"/>
      <c r="H23" s="20"/>
    </row>
    <row r="24" spans="1:8" s="19" customFormat="1" ht="12.75" x14ac:dyDescent="0.2">
      <c r="A24" s="26">
        <v>14</v>
      </c>
      <c r="B24" s="26" t="s">
        <v>736</v>
      </c>
      <c r="C24" s="353">
        <v>159</v>
      </c>
      <c r="D24" s="354">
        <v>1868135.3986421281</v>
      </c>
      <c r="E24" s="354">
        <v>1868135.3986421281</v>
      </c>
      <c r="F24" s="354">
        <v>1868135.3986421281</v>
      </c>
      <c r="G24" s="20"/>
      <c r="H24" s="20"/>
    </row>
    <row r="25" spans="1:8" s="19" customFormat="1" ht="12.75" x14ac:dyDescent="0.2">
      <c r="A25" s="26">
        <v>15</v>
      </c>
      <c r="B25" s="26" t="s">
        <v>737</v>
      </c>
      <c r="C25" s="353">
        <v>52</v>
      </c>
      <c r="D25" s="354">
        <v>602581.79954737599</v>
      </c>
      <c r="E25" s="354">
        <v>602581.79954737599</v>
      </c>
      <c r="F25" s="354">
        <v>602581.79954737599</v>
      </c>
      <c r="G25" s="20"/>
      <c r="H25" s="20"/>
    </row>
    <row r="26" spans="1:8" s="19" customFormat="1" ht="12.75" x14ac:dyDescent="0.2">
      <c r="A26" s="26">
        <v>16</v>
      </c>
      <c r="B26" s="26" t="s">
        <v>738</v>
      </c>
      <c r="C26" s="353">
        <v>200</v>
      </c>
      <c r="D26" s="354">
        <v>2313560.6752054272</v>
      </c>
      <c r="E26" s="354">
        <v>2313560.6752054272</v>
      </c>
      <c r="F26" s="354">
        <v>2313560.6752054272</v>
      </c>
      <c r="G26" s="20"/>
      <c r="H26" s="20"/>
    </row>
    <row r="27" spans="1:8" s="19" customFormat="1" ht="12.75" x14ac:dyDescent="0.2">
      <c r="A27" s="26">
        <v>17</v>
      </c>
      <c r="B27" s="26" t="s">
        <v>739</v>
      </c>
      <c r="C27" s="353">
        <v>30</v>
      </c>
      <c r="D27" s="354">
        <v>342566.30746019282</v>
      </c>
      <c r="E27" s="354">
        <v>342566.30746019282</v>
      </c>
      <c r="F27" s="354">
        <v>342566.30746019282</v>
      </c>
      <c r="G27" s="20"/>
      <c r="H27" s="20"/>
    </row>
    <row r="28" spans="1:8" s="19" customFormat="1" ht="12.75" x14ac:dyDescent="0.2">
      <c r="A28" s="26">
        <v>18</v>
      </c>
      <c r="B28" s="26" t="s">
        <v>740</v>
      </c>
      <c r="C28" s="353">
        <v>35</v>
      </c>
      <c r="D28" s="354">
        <v>396952.93820621213</v>
      </c>
      <c r="E28" s="354">
        <v>396952.93820621213</v>
      </c>
      <c r="F28" s="354">
        <v>396952.93820621213</v>
      </c>
      <c r="G28" s="20"/>
      <c r="H28" s="20"/>
    </row>
    <row r="29" spans="1:8" s="19" customFormat="1" ht="12.75" x14ac:dyDescent="0.2">
      <c r="A29" s="26">
        <v>19</v>
      </c>
      <c r="B29" s="26" t="s">
        <v>741</v>
      </c>
      <c r="C29" s="353">
        <v>13</v>
      </c>
      <c r="D29" s="354">
        <v>153183.96910310606</v>
      </c>
      <c r="E29" s="354">
        <v>153183.96910310606</v>
      </c>
      <c r="F29" s="354">
        <v>153183.96910310606</v>
      </c>
      <c r="G29" s="20"/>
      <c r="H29" s="20"/>
    </row>
    <row r="30" spans="1:8" s="19" customFormat="1" ht="12.75" x14ac:dyDescent="0.2">
      <c r="A30" s="26">
        <v>20</v>
      </c>
      <c r="B30" s="26" t="s">
        <v>742</v>
      </c>
      <c r="C30" s="353">
        <v>190</v>
      </c>
      <c r="D30" s="354">
        <v>2341813.9366974654</v>
      </c>
      <c r="E30" s="354">
        <v>2341813.9366974654</v>
      </c>
      <c r="F30" s="354">
        <v>2341813.9366974654</v>
      </c>
      <c r="G30" s="20"/>
      <c r="H30" s="20"/>
    </row>
    <row r="31" spans="1:8" s="19" customFormat="1" ht="12.75" x14ac:dyDescent="0.2">
      <c r="A31" s="26">
        <v>21</v>
      </c>
      <c r="B31" s="26" t="s">
        <v>743</v>
      </c>
      <c r="C31" s="353">
        <v>13</v>
      </c>
      <c r="D31" s="354">
        <v>149122.33835708676</v>
      </c>
      <c r="E31" s="354">
        <v>149122.33835708676</v>
      </c>
      <c r="F31" s="354">
        <v>149122.33835708676</v>
      </c>
      <c r="G31" s="20"/>
      <c r="H31" s="20"/>
    </row>
    <row r="32" spans="1:8" s="19" customFormat="1" ht="12.75" x14ac:dyDescent="0.2">
      <c r="A32" s="26">
        <v>22</v>
      </c>
      <c r="B32" s="26" t="s">
        <v>744</v>
      </c>
      <c r="C32" s="353">
        <v>18</v>
      </c>
      <c r="D32" s="354">
        <v>207570.59984912534</v>
      </c>
      <c r="E32" s="354">
        <v>207570.59984912534</v>
      </c>
      <c r="F32" s="354">
        <v>207570.59984912534</v>
      </c>
      <c r="G32" s="20"/>
      <c r="H32" s="20"/>
    </row>
    <row r="33" spans="1:8" s="19" customFormat="1" ht="12.75" x14ac:dyDescent="0.2">
      <c r="A33" s="26">
        <v>23</v>
      </c>
      <c r="B33" s="26" t="s">
        <v>745</v>
      </c>
      <c r="C33" s="353">
        <v>34</v>
      </c>
      <c r="D33" s="354">
        <v>395011.19969825068</v>
      </c>
      <c r="E33" s="354">
        <v>395011.19969825068</v>
      </c>
      <c r="F33" s="354">
        <v>395011.19969825068</v>
      </c>
      <c r="G33" s="20"/>
      <c r="H33" s="20"/>
    </row>
    <row r="34" spans="1:8" s="19" customFormat="1" ht="12.75" x14ac:dyDescent="0.2">
      <c r="A34" s="26">
        <v>24</v>
      </c>
      <c r="B34" s="26" t="s">
        <v>746</v>
      </c>
      <c r="C34" s="353">
        <v>97</v>
      </c>
      <c r="D34" s="354">
        <v>1175057.6759598004</v>
      </c>
      <c r="E34" s="354">
        <v>1175057.6759598004</v>
      </c>
      <c r="F34" s="354">
        <v>1175057.6759598004</v>
      </c>
      <c r="G34" s="20"/>
      <c r="H34" s="20"/>
    </row>
    <row r="35" spans="1:8" s="19" customFormat="1" ht="12.75" x14ac:dyDescent="0.2">
      <c r="A35" s="26">
        <v>25</v>
      </c>
      <c r="B35" s="26" t="s">
        <v>747</v>
      </c>
      <c r="C35" s="353">
        <v>31</v>
      </c>
      <c r="D35" s="354">
        <v>356692.93820621213</v>
      </c>
      <c r="E35" s="354">
        <v>356692.93820621213</v>
      </c>
      <c r="F35" s="354">
        <v>356692.93820621213</v>
      </c>
      <c r="G35" s="20"/>
      <c r="H35" s="20"/>
    </row>
    <row r="36" spans="1:8" s="19" customFormat="1" ht="12.75" x14ac:dyDescent="0.2">
      <c r="A36" s="26">
        <v>26</v>
      </c>
      <c r="B36" s="26" t="s">
        <v>748</v>
      </c>
      <c r="C36" s="353">
        <v>2</v>
      </c>
      <c r="D36" s="354">
        <v>24191.630746019284</v>
      </c>
      <c r="E36" s="354">
        <v>24191.630746019284</v>
      </c>
      <c r="F36" s="354">
        <v>24191.630746019284</v>
      </c>
      <c r="G36" s="20"/>
      <c r="H36" s="20"/>
    </row>
    <row r="37" spans="1:8" s="19" customFormat="1" ht="12.75" x14ac:dyDescent="0.2">
      <c r="A37" s="26">
        <v>27</v>
      </c>
      <c r="B37" s="26" t="s">
        <v>749</v>
      </c>
      <c r="C37" s="353">
        <v>3</v>
      </c>
      <c r="D37" s="354">
        <v>34256.630746019284</v>
      </c>
      <c r="E37" s="354">
        <v>34256.630746019284</v>
      </c>
      <c r="F37" s="354">
        <v>34256.630746019284</v>
      </c>
      <c r="G37" s="20"/>
      <c r="H37" s="20"/>
    </row>
    <row r="38" spans="1:8" s="19" customFormat="1" ht="12.75" x14ac:dyDescent="0.2">
      <c r="A38" s="26">
        <v>28</v>
      </c>
      <c r="B38" s="26" t="s">
        <v>750</v>
      </c>
      <c r="C38" s="353">
        <v>6</v>
      </c>
      <c r="D38" s="354">
        <v>66482.446119028929</v>
      </c>
      <c r="E38" s="354">
        <v>66482.446119028929</v>
      </c>
      <c r="F38" s="354">
        <v>66482.446119028929</v>
      </c>
      <c r="G38" s="20"/>
      <c r="H38" s="20"/>
    </row>
    <row r="39" spans="1:8" s="19" customFormat="1" ht="12.75" x14ac:dyDescent="0.2">
      <c r="A39" s="26">
        <v>29</v>
      </c>
      <c r="B39" s="26" t="s">
        <v>751</v>
      </c>
      <c r="C39" s="353">
        <v>3</v>
      </c>
      <c r="D39" s="354">
        <v>34256.630746019284</v>
      </c>
      <c r="E39" s="354">
        <v>34256.630746019284</v>
      </c>
      <c r="F39" s="354">
        <v>34256.630746019284</v>
      </c>
      <c r="G39" s="20"/>
      <c r="H39" s="20"/>
    </row>
    <row r="40" spans="1:8" s="19" customFormat="1" ht="12.75" x14ac:dyDescent="0.2">
      <c r="A40" s="26">
        <v>30</v>
      </c>
      <c r="B40" s="26" t="s">
        <v>752</v>
      </c>
      <c r="C40" s="353">
        <v>2</v>
      </c>
      <c r="D40" s="354">
        <v>22160.815373009642</v>
      </c>
      <c r="E40" s="354">
        <v>22160.815373009642</v>
      </c>
      <c r="F40" s="354">
        <v>22160.815373009642</v>
      </c>
      <c r="G40" s="20"/>
      <c r="H40" s="20"/>
    </row>
    <row r="41" spans="1:8" s="19" customFormat="1" ht="12.75" x14ac:dyDescent="0.2">
      <c r="A41" s="26">
        <v>31</v>
      </c>
      <c r="B41" s="26" t="s">
        <v>753</v>
      </c>
      <c r="C41" s="353">
        <v>1</v>
      </c>
      <c r="D41" s="354">
        <v>10065</v>
      </c>
      <c r="E41" s="354">
        <v>10065</v>
      </c>
      <c r="F41" s="354">
        <v>10065</v>
      </c>
      <c r="G41" s="20"/>
      <c r="H41" s="20"/>
    </row>
    <row r="42" spans="1:8" s="19" customFormat="1" ht="12.75" x14ac:dyDescent="0.2">
      <c r="A42" s="17"/>
      <c r="B42" s="26" t="s">
        <v>42</v>
      </c>
      <c r="C42" s="205">
        <v>2514</v>
      </c>
      <c r="D42" s="180">
        <v>30045916.071245085</v>
      </c>
      <c r="E42" s="180">
        <v>30045916.071245085</v>
      </c>
      <c r="F42" s="180">
        <v>30045916.071245085</v>
      </c>
      <c r="G42" s="20"/>
      <c r="H42" s="20"/>
    </row>
    <row r="43" spans="1:8" s="22" customFormat="1" ht="12.75" x14ac:dyDescent="0.2">
      <c r="A43" s="7"/>
      <c r="B43" s="7"/>
      <c r="C43" s="7"/>
      <c r="D43" s="7"/>
      <c r="E43" s="7"/>
      <c r="F43" s="7"/>
      <c r="G43" s="7"/>
      <c r="H43" s="7"/>
    </row>
    <row r="44" spans="1:8" s="19" customFormat="1" ht="12.75" x14ac:dyDescent="0.2">
      <c r="C44" s="19" t="s">
        <v>7</v>
      </c>
      <c r="D44" s="27" t="s">
        <v>7</v>
      </c>
    </row>
    <row r="45" spans="1:8" s="19" customFormat="1" ht="12.75" x14ac:dyDescent="0.2"/>
    <row r="46" spans="1:8" s="19" customFormat="1" ht="12.75" x14ac:dyDescent="0.2"/>
    <row r="47" spans="1:8" s="19" customFormat="1" ht="12.75" x14ac:dyDescent="0.2"/>
    <row r="48" spans="1:8" s="19" customFormat="1" ht="12.75" x14ac:dyDescent="0.2"/>
    <row r="49" s="19" customFormat="1" ht="12.75" x14ac:dyDescent="0.2"/>
    <row r="50" s="19" customFormat="1" ht="12.75" x14ac:dyDescent="0.2"/>
    <row r="51" s="19" customFormat="1" ht="12.75" x14ac:dyDescent="0.2"/>
    <row r="52" s="19" customFormat="1" ht="12.75" x14ac:dyDescent="0.2"/>
    <row r="53" s="19" customFormat="1" ht="12.75" x14ac:dyDescent="0.2"/>
  </sheetData>
  <mergeCells count="8">
    <mergeCell ref="A8:E8"/>
    <mergeCell ref="A7:E7"/>
    <mergeCell ref="C1:F1"/>
    <mergeCell ref="C2:F2"/>
    <mergeCell ref="B3:F3"/>
    <mergeCell ref="C4:F4"/>
    <mergeCell ref="D5:F5"/>
    <mergeCell ref="A6:E6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B4" sqref="B4:F4"/>
    </sheetView>
  </sheetViews>
  <sheetFormatPr defaultRowHeight="15" x14ac:dyDescent="0.25"/>
  <cols>
    <col min="1" max="1" width="7.5703125" customWidth="1"/>
    <col min="2" max="2" width="29" customWidth="1"/>
  </cols>
  <sheetData>
    <row r="1" spans="1:6" x14ac:dyDescent="0.25">
      <c r="A1" s="19"/>
      <c r="B1" s="600" t="s">
        <v>757</v>
      </c>
      <c r="C1" s="600"/>
      <c r="D1" s="600"/>
      <c r="E1" s="600"/>
      <c r="F1" s="600"/>
    </row>
    <row r="2" spans="1:6" x14ac:dyDescent="0.25">
      <c r="A2" s="19"/>
      <c r="B2" s="600" t="s">
        <v>344</v>
      </c>
      <c r="C2" s="600"/>
      <c r="D2" s="600"/>
      <c r="E2" s="600"/>
      <c r="F2" s="600"/>
    </row>
    <row r="3" spans="1:6" x14ac:dyDescent="0.25">
      <c r="A3" s="19"/>
      <c r="B3" s="600" t="s">
        <v>862</v>
      </c>
      <c r="C3" s="600"/>
      <c r="D3" s="600"/>
      <c r="E3" s="600"/>
      <c r="F3" s="600"/>
    </row>
    <row r="4" spans="1:6" x14ac:dyDescent="0.25">
      <c r="A4" s="19"/>
      <c r="B4" s="600" t="s">
        <v>635</v>
      </c>
      <c r="C4" s="600"/>
      <c r="D4" s="600"/>
      <c r="E4" s="600"/>
      <c r="F4" s="600"/>
    </row>
    <row r="5" spans="1:6" x14ac:dyDescent="0.25">
      <c r="A5" s="19"/>
      <c r="B5" s="203"/>
      <c r="C5" s="484"/>
      <c r="D5" s="600" t="s">
        <v>834</v>
      </c>
      <c r="E5" s="600"/>
      <c r="F5" s="600"/>
    </row>
    <row r="6" spans="1:6" x14ac:dyDescent="0.25">
      <c r="A6" s="597" t="s">
        <v>758</v>
      </c>
      <c r="B6" s="597"/>
      <c r="C6" s="597"/>
      <c r="D6" s="597"/>
      <c r="E6" s="597"/>
      <c r="F6" s="597"/>
    </row>
    <row r="7" spans="1:6" x14ac:dyDescent="0.25">
      <c r="A7" s="597" t="s">
        <v>759</v>
      </c>
      <c r="B7" s="597"/>
      <c r="C7" s="597"/>
      <c r="D7" s="597"/>
      <c r="E7" s="597"/>
      <c r="F7" s="597"/>
    </row>
    <row r="8" spans="1:6" x14ac:dyDescent="0.25">
      <c r="A8" s="597" t="s">
        <v>760</v>
      </c>
      <c r="B8" s="597"/>
      <c r="C8" s="597"/>
      <c r="D8" s="597"/>
      <c r="E8" s="597"/>
      <c r="F8" s="597"/>
    </row>
    <row r="9" spans="1:6" x14ac:dyDescent="0.25">
      <c r="A9" s="597" t="s">
        <v>761</v>
      </c>
      <c r="B9" s="597"/>
      <c r="C9" s="597"/>
      <c r="D9" s="597"/>
      <c r="E9" s="597"/>
      <c r="F9" s="597"/>
    </row>
    <row r="10" spans="1:6" x14ac:dyDescent="0.25">
      <c r="A10" s="597" t="s">
        <v>762</v>
      </c>
      <c r="B10" s="597"/>
      <c r="C10" s="597"/>
      <c r="D10" s="597"/>
      <c r="E10" s="597"/>
      <c r="F10" s="597"/>
    </row>
    <row r="11" spans="1:6" x14ac:dyDescent="0.25">
      <c r="A11" s="19"/>
      <c r="B11" s="19" t="s">
        <v>7</v>
      </c>
      <c r="C11" s="19"/>
      <c r="D11" s="19"/>
      <c r="E11" s="19"/>
      <c r="F11" s="204" t="s">
        <v>388</v>
      </c>
    </row>
    <row r="12" spans="1:6" ht="76.5" x14ac:dyDescent="0.25">
      <c r="A12" s="419" t="s">
        <v>46</v>
      </c>
      <c r="B12" s="419" t="s">
        <v>372</v>
      </c>
      <c r="C12" s="419" t="s">
        <v>763</v>
      </c>
      <c r="D12" s="419" t="s">
        <v>637</v>
      </c>
      <c r="E12" s="419" t="s">
        <v>469</v>
      </c>
      <c r="F12" s="419" t="s">
        <v>638</v>
      </c>
    </row>
    <row r="13" spans="1:6" x14ac:dyDescent="0.25">
      <c r="A13" s="26">
        <v>1</v>
      </c>
      <c r="B13" s="26" t="s">
        <v>723</v>
      </c>
      <c r="C13" s="353">
        <v>2</v>
      </c>
      <c r="D13" s="354">
        <v>53138.904138369122</v>
      </c>
      <c r="E13" s="448">
        <v>53138.904138369122</v>
      </c>
      <c r="F13" s="23">
        <v>53138.904138369122</v>
      </c>
    </row>
    <row r="14" spans="1:6" x14ac:dyDescent="0.25">
      <c r="A14" s="26">
        <v>2</v>
      </c>
      <c r="B14" s="26" t="s">
        <v>724</v>
      </c>
      <c r="C14" s="353">
        <v>4</v>
      </c>
      <c r="D14" s="354">
        <v>106277.80827673824</v>
      </c>
      <c r="E14" s="448">
        <v>106277.80827673824</v>
      </c>
      <c r="F14" s="23">
        <v>106277.80827673824</v>
      </c>
    </row>
    <row r="15" spans="1:6" x14ac:dyDescent="0.25">
      <c r="A15" s="26">
        <v>3</v>
      </c>
      <c r="B15" s="26" t="s">
        <v>725</v>
      </c>
      <c r="C15" s="353">
        <v>0</v>
      </c>
      <c r="D15" s="354">
        <v>0</v>
      </c>
      <c r="E15" s="448">
        <v>0</v>
      </c>
      <c r="F15" s="23">
        <v>0</v>
      </c>
    </row>
    <row r="16" spans="1:6" x14ac:dyDescent="0.25">
      <c r="A16" s="26">
        <v>4</v>
      </c>
      <c r="B16" s="26" t="s">
        <v>726</v>
      </c>
      <c r="C16" s="353">
        <v>2</v>
      </c>
      <c r="D16" s="354">
        <v>53138.904138369122</v>
      </c>
      <c r="E16" s="448">
        <v>53138.904138369122</v>
      </c>
      <c r="F16" s="23">
        <v>53138.904138369122</v>
      </c>
    </row>
    <row r="17" spans="1:6" x14ac:dyDescent="0.25">
      <c r="A17" s="26">
        <v>5</v>
      </c>
      <c r="B17" s="26" t="s">
        <v>727</v>
      </c>
      <c r="C17" s="353">
        <v>0</v>
      </c>
      <c r="D17" s="354">
        <v>0</v>
      </c>
      <c r="E17" s="448">
        <v>0</v>
      </c>
      <c r="F17" s="23">
        <v>0</v>
      </c>
    </row>
    <row r="18" spans="1:6" x14ac:dyDescent="0.25">
      <c r="A18" s="26">
        <v>6</v>
      </c>
      <c r="B18" s="26" t="s">
        <v>728</v>
      </c>
      <c r="C18" s="353">
        <v>9</v>
      </c>
      <c r="D18" s="354">
        <v>239125.06862266106</v>
      </c>
      <c r="E18" s="448">
        <v>239125.06862266106</v>
      </c>
      <c r="F18" s="23">
        <v>239125.06862266106</v>
      </c>
    </row>
    <row r="19" spans="1:6" x14ac:dyDescent="0.25">
      <c r="A19" s="26">
        <v>7</v>
      </c>
      <c r="B19" s="26" t="s">
        <v>729</v>
      </c>
      <c r="C19" s="353">
        <v>12</v>
      </c>
      <c r="D19" s="354">
        <v>318833.4248302147</v>
      </c>
      <c r="E19" s="448">
        <v>318833.4248302147</v>
      </c>
      <c r="F19" s="23">
        <v>318833.4248302147</v>
      </c>
    </row>
    <row r="20" spans="1:6" x14ac:dyDescent="0.25">
      <c r="A20" s="26">
        <v>8</v>
      </c>
      <c r="B20" s="26" t="s">
        <v>730</v>
      </c>
      <c r="C20" s="353">
        <v>2</v>
      </c>
      <c r="D20" s="354">
        <v>53138.904138369122</v>
      </c>
      <c r="E20" s="448">
        <v>53138.904138369122</v>
      </c>
      <c r="F20" s="23">
        <v>53138.904138369122</v>
      </c>
    </row>
    <row r="21" spans="1:6" x14ac:dyDescent="0.25">
      <c r="A21" s="26">
        <v>9</v>
      </c>
      <c r="B21" s="26" t="s">
        <v>731</v>
      </c>
      <c r="C21" s="353">
        <v>0</v>
      </c>
      <c r="D21" s="354">
        <v>0</v>
      </c>
      <c r="E21" s="448">
        <v>0</v>
      </c>
      <c r="F21" s="23">
        <v>0</v>
      </c>
    </row>
    <row r="22" spans="1:6" x14ac:dyDescent="0.25">
      <c r="A22" s="26">
        <v>10</v>
      </c>
      <c r="B22" s="26" t="s">
        <v>732</v>
      </c>
      <c r="C22" s="353">
        <v>3</v>
      </c>
      <c r="D22" s="354">
        <v>79708.356207553676</v>
      </c>
      <c r="E22" s="448">
        <v>79708.356207553676</v>
      </c>
      <c r="F22" s="23">
        <v>79708.356207553676</v>
      </c>
    </row>
    <row r="23" spans="1:6" x14ac:dyDescent="0.25">
      <c r="A23" s="26">
        <v>11</v>
      </c>
      <c r="B23" s="26" t="s">
        <v>733</v>
      </c>
      <c r="C23" s="353">
        <v>1</v>
      </c>
      <c r="D23" s="354">
        <v>26569.452069184561</v>
      </c>
      <c r="E23" s="448">
        <v>26569.452069184561</v>
      </c>
      <c r="F23" s="23">
        <v>26569.452069184561</v>
      </c>
    </row>
    <row r="24" spans="1:6" x14ac:dyDescent="0.25">
      <c r="A24" s="26">
        <v>12</v>
      </c>
      <c r="B24" s="26" t="s">
        <v>734</v>
      </c>
      <c r="C24" s="353">
        <v>1</v>
      </c>
      <c r="D24" s="354">
        <v>26569.452069184561</v>
      </c>
      <c r="E24" s="448">
        <v>26569.452069184561</v>
      </c>
      <c r="F24" s="23">
        <v>26569.452069184561</v>
      </c>
    </row>
    <row r="25" spans="1:6" x14ac:dyDescent="0.25">
      <c r="A25" s="26">
        <v>13</v>
      </c>
      <c r="B25" s="26" t="s">
        <v>735</v>
      </c>
      <c r="C25" s="353">
        <v>3</v>
      </c>
      <c r="D25" s="354">
        <v>79708.356207553676</v>
      </c>
      <c r="E25" s="448">
        <v>79708.356207553676</v>
      </c>
      <c r="F25" s="23">
        <v>79708.356207553676</v>
      </c>
    </row>
    <row r="26" spans="1:6" x14ac:dyDescent="0.25">
      <c r="A26" s="26">
        <v>14</v>
      </c>
      <c r="B26" s="26" t="s">
        <v>736</v>
      </c>
      <c r="C26" s="353">
        <v>4</v>
      </c>
      <c r="D26" s="354">
        <v>106277.80827673824</v>
      </c>
      <c r="E26" s="448">
        <v>106277.80827673824</v>
      </c>
      <c r="F26" s="23">
        <v>106277.80827673824</v>
      </c>
    </row>
    <row r="27" spans="1:6" x14ac:dyDescent="0.25">
      <c r="A27" s="26">
        <v>15</v>
      </c>
      <c r="B27" s="26" t="s">
        <v>737</v>
      </c>
      <c r="C27" s="353">
        <v>1</v>
      </c>
      <c r="D27" s="354">
        <v>26569.452069184561</v>
      </c>
      <c r="E27" s="448">
        <v>26569.452069184561</v>
      </c>
      <c r="F27" s="23">
        <v>26569.452069184561</v>
      </c>
    </row>
    <row r="28" spans="1:6" x14ac:dyDescent="0.25">
      <c r="A28" s="26">
        <v>16</v>
      </c>
      <c r="B28" s="26" t="s">
        <v>738</v>
      </c>
      <c r="C28" s="353">
        <v>1</v>
      </c>
      <c r="D28" s="354">
        <v>26569.452069184561</v>
      </c>
      <c r="E28" s="448">
        <v>26569.452069184561</v>
      </c>
      <c r="F28" s="23">
        <v>26569.452069184561</v>
      </c>
    </row>
    <row r="29" spans="1:6" x14ac:dyDescent="0.25">
      <c r="A29" s="26">
        <v>17</v>
      </c>
      <c r="B29" s="26" t="s">
        <v>739</v>
      </c>
      <c r="C29" s="353">
        <v>0</v>
      </c>
      <c r="D29" s="354">
        <v>0</v>
      </c>
      <c r="E29" s="448">
        <v>0</v>
      </c>
      <c r="F29" s="23">
        <v>0</v>
      </c>
    </row>
    <row r="30" spans="1:6" x14ac:dyDescent="0.25">
      <c r="A30" s="26">
        <v>18</v>
      </c>
      <c r="B30" s="26" t="s">
        <v>740</v>
      </c>
      <c r="C30" s="353">
        <v>0</v>
      </c>
      <c r="D30" s="354">
        <v>0</v>
      </c>
      <c r="E30" s="448">
        <v>0</v>
      </c>
      <c r="F30" s="23">
        <v>0</v>
      </c>
    </row>
    <row r="31" spans="1:6" x14ac:dyDescent="0.25">
      <c r="A31" s="26">
        <v>19</v>
      </c>
      <c r="B31" s="26" t="s">
        <v>741</v>
      </c>
      <c r="C31" s="353">
        <v>0</v>
      </c>
      <c r="D31" s="354">
        <v>0</v>
      </c>
      <c r="E31" s="448">
        <v>0</v>
      </c>
      <c r="F31" s="23">
        <v>0</v>
      </c>
    </row>
    <row r="32" spans="1:6" x14ac:dyDescent="0.25">
      <c r="A32" s="26">
        <v>20</v>
      </c>
      <c r="B32" s="26" t="s">
        <v>742</v>
      </c>
      <c r="C32" s="353">
        <v>14</v>
      </c>
      <c r="D32" s="354">
        <v>451696.68517613749</v>
      </c>
      <c r="E32" s="448">
        <v>451696.68517613749</v>
      </c>
      <c r="F32" s="23">
        <v>451696.68517613749</v>
      </c>
    </row>
    <row r="33" spans="1:6" x14ac:dyDescent="0.25">
      <c r="A33" s="26">
        <v>21</v>
      </c>
      <c r="B33" s="26" t="s">
        <v>743</v>
      </c>
      <c r="C33" s="353">
        <v>0</v>
      </c>
      <c r="D33" s="354">
        <v>0</v>
      </c>
      <c r="E33" s="448">
        <v>0</v>
      </c>
      <c r="F33" s="23">
        <v>0</v>
      </c>
    </row>
    <row r="34" spans="1:6" x14ac:dyDescent="0.25">
      <c r="A34" s="26">
        <v>22</v>
      </c>
      <c r="B34" s="26" t="s">
        <v>744</v>
      </c>
      <c r="C34" s="353">
        <v>1</v>
      </c>
      <c r="D34" s="354">
        <v>26569.452069184561</v>
      </c>
      <c r="E34" s="448">
        <v>26569.452069184561</v>
      </c>
      <c r="F34" s="23">
        <v>26569.452069184561</v>
      </c>
    </row>
    <row r="35" spans="1:6" x14ac:dyDescent="0.25">
      <c r="A35" s="26">
        <v>23</v>
      </c>
      <c r="B35" s="26" t="s">
        <v>745</v>
      </c>
      <c r="C35" s="353">
        <v>0</v>
      </c>
      <c r="D35" s="354">
        <v>0</v>
      </c>
      <c r="E35" s="448">
        <v>0</v>
      </c>
      <c r="F35" s="23">
        <v>0</v>
      </c>
    </row>
    <row r="36" spans="1:6" x14ac:dyDescent="0.25">
      <c r="A36" s="26">
        <v>24</v>
      </c>
      <c r="B36" s="26" t="s">
        <v>746</v>
      </c>
      <c r="C36" s="353">
        <v>3</v>
      </c>
      <c r="D36" s="354">
        <v>79708.356207553676</v>
      </c>
      <c r="E36" s="448">
        <v>79708.356207553676</v>
      </c>
      <c r="F36" s="23">
        <v>79708.356207553676</v>
      </c>
    </row>
    <row r="37" spans="1:6" x14ac:dyDescent="0.25">
      <c r="A37" s="26">
        <v>25</v>
      </c>
      <c r="B37" s="26" t="s">
        <v>747</v>
      </c>
      <c r="C37" s="353">
        <v>0</v>
      </c>
      <c r="D37" s="354">
        <v>0</v>
      </c>
      <c r="E37" s="448">
        <v>0</v>
      </c>
      <c r="F37" s="23">
        <v>0</v>
      </c>
    </row>
    <row r="38" spans="1:6" x14ac:dyDescent="0.25">
      <c r="A38" s="26">
        <v>26</v>
      </c>
      <c r="B38" s="26" t="s">
        <v>748</v>
      </c>
      <c r="C38" s="353">
        <v>0</v>
      </c>
      <c r="D38" s="354">
        <v>0</v>
      </c>
      <c r="E38" s="448">
        <v>0</v>
      </c>
      <c r="F38" s="23">
        <v>0</v>
      </c>
    </row>
    <row r="39" spans="1:6" x14ac:dyDescent="0.25">
      <c r="A39" s="26">
        <v>27</v>
      </c>
      <c r="B39" s="26" t="s">
        <v>749</v>
      </c>
      <c r="C39" s="353">
        <v>0</v>
      </c>
      <c r="D39" s="354">
        <v>0</v>
      </c>
      <c r="E39" s="448">
        <v>0</v>
      </c>
      <c r="F39" s="23">
        <v>0</v>
      </c>
    </row>
    <row r="40" spans="1:6" x14ac:dyDescent="0.25">
      <c r="A40" s="26">
        <v>28</v>
      </c>
      <c r="B40" s="26" t="s">
        <v>750</v>
      </c>
      <c r="C40" s="353">
        <v>0</v>
      </c>
      <c r="D40" s="354">
        <v>0</v>
      </c>
      <c r="E40" s="448">
        <v>0</v>
      </c>
      <c r="F40" s="23">
        <v>0</v>
      </c>
    </row>
    <row r="41" spans="1:6" x14ac:dyDescent="0.25">
      <c r="A41" s="26">
        <v>29</v>
      </c>
      <c r="B41" s="26" t="s">
        <v>751</v>
      </c>
      <c r="C41" s="353">
        <v>0</v>
      </c>
      <c r="D41" s="354">
        <v>0</v>
      </c>
      <c r="E41" s="448">
        <v>0</v>
      </c>
      <c r="F41" s="23">
        <v>0</v>
      </c>
    </row>
    <row r="42" spans="1:6" x14ac:dyDescent="0.25">
      <c r="A42" s="26">
        <v>30</v>
      </c>
      <c r="B42" s="26" t="s">
        <v>752</v>
      </c>
      <c r="C42" s="353">
        <v>0</v>
      </c>
      <c r="D42" s="354">
        <v>0</v>
      </c>
      <c r="E42" s="448">
        <v>0</v>
      </c>
      <c r="F42" s="23">
        <v>0</v>
      </c>
    </row>
    <row r="43" spans="1:6" x14ac:dyDescent="0.25">
      <c r="A43" s="26">
        <v>31</v>
      </c>
      <c r="B43" s="26" t="s">
        <v>753</v>
      </c>
      <c r="C43" s="353">
        <v>0</v>
      </c>
      <c r="D43" s="354">
        <v>0</v>
      </c>
      <c r="E43" s="448">
        <v>0</v>
      </c>
      <c r="F43" s="23">
        <v>0</v>
      </c>
    </row>
    <row r="44" spans="1:6" x14ac:dyDescent="0.25">
      <c r="A44" s="17"/>
      <c r="B44" s="26" t="s">
        <v>42</v>
      </c>
      <c r="C44" s="205">
        <v>63</v>
      </c>
      <c r="D44" s="180">
        <v>1753599.8365661807</v>
      </c>
      <c r="E44" s="180">
        <v>1753599.8365661807</v>
      </c>
      <c r="F44" s="180">
        <v>1753599.8365661807</v>
      </c>
    </row>
  </sheetData>
  <mergeCells count="10">
    <mergeCell ref="B1:F1"/>
    <mergeCell ref="B4:F4"/>
    <mergeCell ref="A9:F9"/>
    <mergeCell ref="A10:F10"/>
    <mergeCell ref="B3:F3"/>
    <mergeCell ref="D5:F5"/>
    <mergeCell ref="A6:F6"/>
    <mergeCell ref="A7:F7"/>
    <mergeCell ref="A8:F8"/>
    <mergeCell ref="B2:F2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view="pageBreakPreview" zoomScale="115" zoomScaleNormal="100" zoomScaleSheetLayoutView="115" workbookViewId="0">
      <selection activeCell="A6" sqref="A6"/>
    </sheetView>
  </sheetViews>
  <sheetFormatPr defaultColWidth="8.7109375" defaultRowHeight="12.75" x14ac:dyDescent="0.2"/>
  <cols>
    <col min="1" max="1" width="3.85546875" style="3" customWidth="1"/>
    <col min="2" max="2" width="27.42578125" style="3" customWidth="1"/>
    <col min="3" max="3" width="8.28515625" style="3" customWidth="1"/>
    <col min="4" max="4" width="9.140625" style="3" customWidth="1"/>
    <col min="5" max="5" width="10" style="3" customWidth="1"/>
    <col min="6" max="6" width="7.5703125" style="3" customWidth="1"/>
    <col min="7" max="7" width="7.85546875" style="3" customWidth="1"/>
    <col min="8" max="16384" width="8.7109375" style="3"/>
  </cols>
  <sheetData>
    <row r="1" spans="1:8" x14ac:dyDescent="0.2">
      <c r="B1" s="624" t="s">
        <v>524</v>
      </c>
      <c r="C1" s="624"/>
      <c r="D1" s="624"/>
      <c r="E1" s="624"/>
      <c r="F1" s="624"/>
      <c r="G1" s="624"/>
      <c r="H1" s="624"/>
    </row>
    <row r="2" spans="1:8" x14ac:dyDescent="0.2">
      <c r="A2" s="624" t="s">
        <v>344</v>
      </c>
      <c r="B2" s="624"/>
      <c r="C2" s="624"/>
      <c r="D2" s="624"/>
      <c r="E2" s="624"/>
      <c r="F2" s="624"/>
      <c r="G2" s="624"/>
      <c r="H2" s="624"/>
    </row>
    <row r="3" spans="1:8" x14ac:dyDescent="0.2">
      <c r="A3" s="624" t="s">
        <v>858</v>
      </c>
      <c r="B3" s="624"/>
      <c r="C3" s="624"/>
      <c r="D3" s="624"/>
      <c r="E3" s="624"/>
      <c r="F3" s="624"/>
      <c r="G3" s="624"/>
      <c r="H3" s="624"/>
    </row>
    <row r="4" spans="1:8" x14ac:dyDescent="0.2">
      <c r="A4" s="624" t="s">
        <v>863</v>
      </c>
      <c r="B4" s="624"/>
      <c r="C4" s="624"/>
      <c r="D4" s="624"/>
      <c r="E4" s="624"/>
      <c r="F4" s="624"/>
      <c r="G4" s="624"/>
      <c r="H4" s="624"/>
    </row>
    <row r="5" spans="1:8" x14ac:dyDescent="0.2">
      <c r="A5" s="624" t="s">
        <v>834</v>
      </c>
      <c r="B5" s="624"/>
      <c r="C5" s="624"/>
      <c r="D5" s="624"/>
      <c r="E5" s="624"/>
      <c r="F5" s="624"/>
      <c r="G5" s="624"/>
      <c r="H5" s="624"/>
    </row>
    <row r="6" spans="1:8" ht="10.7" customHeight="1" x14ac:dyDescent="0.2"/>
    <row r="7" spans="1:8" ht="14.25" x14ac:dyDescent="0.2">
      <c r="A7" s="626" t="s">
        <v>525</v>
      </c>
      <c r="B7" s="626"/>
      <c r="C7" s="626"/>
      <c r="D7" s="626"/>
      <c r="E7" s="626"/>
      <c r="F7" s="626"/>
      <c r="G7" s="626"/>
      <c r="H7" s="626"/>
    </row>
    <row r="8" spans="1:8" ht="14.25" x14ac:dyDescent="0.2">
      <c r="A8" s="626" t="s">
        <v>526</v>
      </c>
      <c r="B8" s="626"/>
      <c r="C8" s="626"/>
      <c r="D8" s="626"/>
      <c r="E8" s="626"/>
      <c r="F8" s="626"/>
      <c r="G8" s="626"/>
      <c r="H8" s="626"/>
    </row>
    <row r="9" spans="1:8" ht="14.25" x14ac:dyDescent="0.2">
      <c r="A9" s="626" t="s">
        <v>527</v>
      </c>
      <c r="B9" s="626"/>
      <c r="C9" s="626"/>
      <c r="D9" s="626"/>
      <c r="E9" s="626"/>
      <c r="F9" s="626"/>
      <c r="G9" s="626"/>
      <c r="H9" s="626"/>
    </row>
    <row r="10" spans="1:8" ht="14.25" x14ac:dyDescent="0.2">
      <c r="A10" s="627" t="s">
        <v>528</v>
      </c>
      <c r="B10" s="627"/>
      <c r="C10" s="627"/>
      <c r="D10" s="627"/>
      <c r="E10" s="627"/>
      <c r="F10" s="627"/>
      <c r="G10" s="627"/>
      <c r="H10" s="627"/>
    </row>
    <row r="11" spans="1:8" ht="14.25" x14ac:dyDescent="0.2">
      <c r="A11" s="412"/>
      <c r="B11" s="412"/>
      <c r="C11" s="412"/>
      <c r="D11" s="412"/>
      <c r="E11" s="412"/>
      <c r="F11" s="412"/>
      <c r="G11" s="412"/>
      <c r="H11" s="412"/>
    </row>
    <row r="12" spans="1:8" ht="12.95" customHeight="1" x14ac:dyDescent="0.2">
      <c r="A12" s="628" t="s">
        <v>46</v>
      </c>
      <c r="B12" s="629" t="s">
        <v>529</v>
      </c>
      <c r="C12" s="630"/>
      <c r="D12" s="633" t="s">
        <v>530</v>
      </c>
      <c r="E12" s="635" t="s">
        <v>531</v>
      </c>
      <c r="F12" s="636"/>
      <c r="G12" s="636"/>
      <c r="H12" s="637"/>
    </row>
    <row r="13" spans="1:8" ht="38.65" customHeight="1" x14ac:dyDescent="0.2">
      <c r="A13" s="628"/>
      <c r="B13" s="631"/>
      <c r="C13" s="632"/>
      <c r="D13" s="634"/>
      <c r="E13" s="417" t="s">
        <v>50</v>
      </c>
      <c r="F13" s="355" t="s">
        <v>454</v>
      </c>
      <c r="G13" s="356" t="s">
        <v>590</v>
      </c>
      <c r="H13" s="417" t="s">
        <v>532</v>
      </c>
    </row>
    <row r="14" spans="1:8" ht="55.9" customHeight="1" x14ac:dyDescent="0.2">
      <c r="A14" s="18" t="s">
        <v>341</v>
      </c>
      <c r="B14" s="638" t="s">
        <v>533</v>
      </c>
      <c r="C14" s="639"/>
      <c r="D14" s="357" t="s">
        <v>534</v>
      </c>
      <c r="E14" s="449">
        <v>2774000</v>
      </c>
      <c r="F14" s="449">
        <v>1668</v>
      </c>
      <c r="G14" s="449">
        <v>0</v>
      </c>
      <c r="H14" s="449">
        <v>2935668</v>
      </c>
    </row>
    <row r="15" spans="1:8" ht="12.4" customHeight="1" x14ac:dyDescent="0.2">
      <c r="A15" s="13"/>
      <c r="B15" s="640" t="s">
        <v>74</v>
      </c>
      <c r="C15" s="641"/>
      <c r="D15" s="358"/>
      <c r="E15" s="359"/>
      <c r="F15" s="359"/>
      <c r="G15" s="359"/>
      <c r="H15" s="13"/>
    </row>
    <row r="16" spans="1:8" ht="67.150000000000006" customHeight="1" x14ac:dyDescent="0.2">
      <c r="A16" s="13"/>
      <c r="B16" s="642" t="s">
        <v>535</v>
      </c>
      <c r="C16" s="643"/>
      <c r="D16" s="360" t="s">
        <v>536</v>
      </c>
      <c r="E16" s="359">
        <v>2304000</v>
      </c>
      <c r="F16" s="359">
        <v>1668</v>
      </c>
      <c r="G16" s="359">
        <v>0</v>
      </c>
      <c r="H16" s="361">
        <v>2465668</v>
      </c>
    </row>
    <row r="17" spans="1:8" ht="81.2" customHeight="1" x14ac:dyDescent="0.2">
      <c r="A17" s="13"/>
      <c r="B17" s="644" t="s">
        <v>537</v>
      </c>
      <c r="C17" s="645"/>
      <c r="D17" s="362" t="s">
        <v>538</v>
      </c>
      <c r="E17" s="359">
        <v>100000</v>
      </c>
      <c r="F17" s="359">
        <v>0</v>
      </c>
      <c r="G17" s="359">
        <v>0</v>
      </c>
      <c r="H17" s="361">
        <v>100000</v>
      </c>
    </row>
    <row r="18" spans="1:8" ht="53.25" customHeight="1" x14ac:dyDescent="0.2">
      <c r="A18" s="13"/>
      <c r="B18" s="644" t="s">
        <v>539</v>
      </c>
      <c r="C18" s="645"/>
      <c r="D18" s="362" t="s">
        <v>538</v>
      </c>
      <c r="E18" s="359">
        <v>370000</v>
      </c>
      <c r="F18" s="359">
        <v>0</v>
      </c>
      <c r="G18" s="359">
        <v>0</v>
      </c>
      <c r="H18" s="361">
        <v>370000</v>
      </c>
    </row>
    <row r="19" spans="1:8" x14ac:dyDescent="0.2">
      <c r="A19" s="6"/>
    </row>
    <row r="20" spans="1:8" x14ac:dyDescent="0.2">
      <c r="A20" s="6"/>
    </row>
    <row r="21" spans="1:8" x14ac:dyDescent="0.2">
      <c r="A21" s="6"/>
      <c r="B21" s="623" t="s">
        <v>764</v>
      </c>
      <c r="C21" s="623"/>
      <c r="D21" s="623"/>
      <c r="E21" s="623"/>
      <c r="F21" s="623"/>
      <c r="G21" s="623"/>
      <c r="H21" s="623"/>
    </row>
    <row r="22" spans="1:8" x14ac:dyDescent="0.2">
      <c r="A22" s="6"/>
      <c r="B22" s="623" t="s">
        <v>540</v>
      </c>
      <c r="C22" s="623"/>
      <c r="D22" s="623"/>
      <c r="E22" s="623"/>
      <c r="F22" s="623"/>
      <c r="G22" s="623"/>
      <c r="H22" s="623"/>
    </row>
    <row r="23" spans="1:8" x14ac:dyDescent="0.2">
      <c r="A23" s="6"/>
      <c r="B23" s="623" t="s">
        <v>765</v>
      </c>
      <c r="C23" s="623"/>
      <c r="D23" s="623"/>
      <c r="E23" s="623"/>
      <c r="F23" s="623"/>
      <c r="G23" s="623"/>
      <c r="H23" s="623"/>
    </row>
    <row r="24" spans="1:8" x14ac:dyDescent="0.2">
      <c r="A24" s="6"/>
      <c r="B24" s="623" t="s">
        <v>766</v>
      </c>
      <c r="C24" s="623"/>
      <c r="D24" s="623"/>
      <c r="E24" s="623"/>
      <c r="F24" s="623"/>
      <c r="G24" s="623"/>
      <c r="H24" s="623"/>
    </row>
    <row r="25" spans="1:8" x14ac:dyDescent="0.2">
      <c r="A25" s="6"/>
      <c r="B25" s="414"/>
      <c r="C25" s="414"/>
      <c r="D25" s="414"/>
      <c r="E25" s="414"/>
      <c r="F25" s="414"/>
      <c r="G25" s="414"/>
    </row>
    <row r="26" spans="1:8" ht="38.25" x14ac:dyDescent="0.2">
      <c r="A26" s="450"/>
      <c r="B26" s="416" t="s">
        <v>372</v>
      </c>
      <c r="C26" s="416" t="s">
        <v>541</v>
      </c>
      <c r="D26" s="413" t="s">
        <v>542</v>
      </c>
      <c r="E26" s="413" t="s">
        <v>543</v>
      </c>
      <c r="F26" s="413" t="s">
        <v>544</v>
      </c>
      <c r="G26" s="413" t="s">
        <v>545</v>
      </c>
      <c r="H26" s="413" t="s">
        <v>49</v>
      </c>
    </row>
    <row r="27" spans="1:8" x14ac:dyDescent="0.2">
      <c r="A27" s="13"/>
      <c r="B27" s="364" t="s">
        <v>767</v>
      </c>
      <c r="C27" s="451">
        <v>400</v>
      </c>
      <c r="D27" s="363" t="s">
        <v>546</v>
      </c>
      <c r="E27" s="363" t="s">
        <v>547</v>
      </c>
      <c r="F27" s="13">
        <v>244</v>
      </c>
      <c r="G27" s="13">
        <v>228</v>
      </c>
      <c r="H27" s="11">
        <v>80000</v>
      </c>
    </row>
    <row r="28" spans="1:8" x14ac:dyDescent="0.2">
      <c r="A28" s="13"/>
      <c r="B28" s="9" t="s">
        <v>768</v>
      </c>
      <c r="C28" s="451">
        <v>400</v>
      </c>
      <c r="D28" s="363" t="s">
        <v>546</v>
      </c>
      <c r="E28" s="363" t="s">
        <v>547</v>
      </c>
      <c r="F28" s="13">
        <v>244</v>
      </c>
      <c r="G28" s="13">
        <v>228</v>
      </c>
      <c r="H28" s="11">
        <v>80000</v>
      </c>
    </row>
    <row r="29" spans="1:8" x14ac:dyDescent="0.2">
      <c r="A29" s="13"/>
      <c r="B29" s="452" t="s">
        <v>42</v>
      </c>
      <c r="C29" s="453">
        <v>400</v>
      </c>
      <c r="D29" s="388" t="s">
        <v>546</v>
      </c>
      <c r="E29" s="388" t="s">
        <v>547</v>
      </c>
      <c r="F29" s="18">
        <v>244</v>
      </c>
      <c r="G29" s="18">
        <v>228</v>
      </c>
      <c r="H29" s="176">
        <v>160000</v>
      </c>
    </row>
    <row r="30" spans="1:8" x14ac:dyDescent="0.2">
      <c r="A30" s="454"/>
      <c r="B30" s="455"/>
      <c r="C30" s="456"/>
      <c r="D30" s="457"/>
      <c r="E30" s="457"/>
      <c r="F30" s="456"/>
      <c r="G30" s="456"/>
      <c r="H30" s="458"/>
    </row>
    <row r="31" spans="1:8" x14ac:dyDescent="0.2">
      <c r="A31" s="619" t="s">
        <v>769</v>
      </c>
      <c r="B31" s="619"/>
      <c r="C31" s="619"/>
      <c r="D31" s="619"/>
      <c r="E31" s="619"/>
      <c r="F31" s="619"/>
      <c r="G31" s="619"/>
      <c r="H31" s="619"/>
    </row>
    <row r="32" spans="1:8" x14ac:dyDescent="0.2">
      <c r="A32" s="152"/>
      <c r="B32" s="152"/>
      <c r="C32" s="152"/>
      <c r="D32" s="152"/>
      <c r="E32" s="152"/>
      <c r="F32" s="152"/>
      <c r="G32" s="152"/>
      <c r="H32" s="152"/>
    </row>
    <row r="33" spans="1:10" x14ac:dyDescent="0.2">
      <c r="A33" s="13"/>
      <c r="B33" s="364" t="s">
        <v>767</v>
      </c>
      <c r="C33" s="451">
        <v>400</v>
      </c>
      <c r="D33" s="363" t="s">
        <v>546</v>
      </c>
      <c r="E33" s="363" t="s">
        <v>547</v>
      </c>
      <c r="F33" s="13">
        <v>244</v>
      </c>
      <c r="G33" s="13">
        <v>228</v>
      </c>
      <c r="H33" s="11">
        <v>80000</v>
      </c>
      <c r="J33" s="3" t="s">
        <v>7</v>
      </c>
    </row>
    <row r="34" spans="1:10" x14ac:dyDescent="0.2">
      <c r="A34" s="13"/>
      <c r="B34" s="9" t="s">
        <v>768</v>
      </c>
      <c r="C34" s="451">
        <v>400</v>
      </c>
      <c r="D34" s="363" t="s">
        <v>546</v>
      </c>
      <c r="E34" s="363" t="s">
        <v>547</v>
      </c>
      <c r="F34" s="13">
        <v>244</v>
      </c>
      <c r="G34" s="13">
        <v>228</v>
      </c>
      <c r="H34" s="11">
        <v>80000</v>
      </c>
    </row>
    <row r="35" spans="1:10" x14ac:dyDescent="0.2">
      <c r="A35" s="13"/>
      <c r="B35" s="364" t="s">
        <v>770</v>
      </c>
      <c r="C35" s="451">
        <v>400</v>
      </c>
      <c r="D35" s="363" t="s">
        <v>546</v>
      </c>
      <c r="E35" s="363" t="s">
        <v>547</v>
      </c>
      <c r="F35" s="13">
        <v>244</v>
      </c>
      <c r="G35" s="13">
        <v>228</v>
      </c>
      <c r="H35" s="11">
        <v>80000</v>
      </c>
    </row>
    <row r="36" spans="1:10" x14ac:dyDescent="0.2">
      <c r="A36" s="13"/>
      <c r="B36" s="364" t="s">
        <v>771</v>
      </c>
      <c r="C36" s="451">
        <v>400</v>
      </c>
      <c r="D36" s="363" t="s">
        <v>546</v>
      </c>
      <c r="E36" s="363" t="s">
        <v>547</v>
      </c>
      <c r="F36" s="13">
        <v>244</v>
      </c>
      <c r="G36" s="13">
        <v>228</v>
      </c>
      <c r="H36" s="11">
        <v>80000</v>
      </c>
    </row>
    <row r="37" spans="1:10" x14ac:dyDescent="0.2">
      <c r="A37" s="13"/>
      <c r="B37" s="364" t="s">
        <v>772</v>
      </c>
      <c r="C37" s="451">
        <v>400</v>
      </c>
      <c r="D37" s="363" t="s">
        <v>546</v>
      </c>
      <c r="E37" s="363" t="s">
        <v>547</v>
      </c>
      <c r="F37" s="13">
        <v>244</v>
      </c>
      <c r="G37" s="13">
        <v>228</v>
      </c>
      <c r="H37" s="11">
        <v>80000</v>
      </c>
    </row>
    <row r="38" spans="1:10" x14ac:dyDescent="0.2">
      <c r="A38" s="13"/>
      <c r="B38" s="364" t="s">
        <v>773</v>
      </c>
      <c r="C38" s="451">
        <v>400</v>
      </c>
      <c r="D38" s="363" t="s">
        <v>546</v>
      </c>
      <c r="E38" s="363" t="s">
        <v>547</v>
      </c>
      <c r="F38" s="13">
        <v>244</v>
      </c>
      <c r="G38" s="13">
        <v>228</v>
      </c>
      <c r="H38" s="11">
        <v>80000</v>
      </c>
    </row>
    <row r="39" spans="1:10" x14ac:dyDescent="0.2">
      <c r="A39" s="13"/>
      <c r="B39" s="364" t="s">
        <v>774</v>
      </c>
      <c r="C39" s="451">
        <v>400</v>
      </c>
      <c r="D39" s="363" t="s">
        <v>546</v>
      </c>
      <c r="E39" s="363" t="s">
        <v>547</v>
      </c>
      <c r="F39" s="13">
        <v>244</v>
      </c>
      <c r="G39" s="13">
        <v>228</v>
      </c>
      <c r="H39" s="11">
        <v>80000</v>
      </c>
    </row>
    <row r="40" spans="1:10" x14ac:dyDescent="0.2">
      <c r="A40" s="13"/>
      <c r="B40" s="364" t="s">
        <v>775</v>
      </c>
      <c r="C40" s="451">
        <v>400</v>
      </c>
      <c r="D40" s="363" t="s">
        <v>546</v>
      </c>
      <c r="E40" s="363" t="s">
        <v>547</v>
      </c>
      <c r="F40" s="13">
        <v>244</v>
      </c>
      <c r="G40" s="13">
        <v>228</v>
      </c>
      <c r="H40" s="11">
        <v>80000</v>
      </c>
    </row>
    <row r="41" spans="1:10" x14ac:dyDescent="0.2">
      <c r="A41" s="13"/>
      <c r="B41" s="459" t="s">
        <v>776</v>
      </c>
      <c r="C41" s="451">
        <v>400</v>
      </c>
      <c r="D41" s="363" t="s">
        <v>546</v>
      </c>
      <c r="E41" s="363" t="s">
        <v>547</v>
      </c>
      <c r="F41" s="13">
        <v>244</v>
      </c>
      <c r="G41" s="13">
        <v>228</v>
      </c>
      <c r="H41" s="11">
        <v>80000</v>
      </c>
    </row>
    <row r="42" spans="1:10" ht="30" x14ac:dyDescent="0.2">
      <c r="A42" s="13"/>
      <c r="B42" s="365" t="s">
        <v>777</v>
      </c>
      <c r="C42" s="451">
        <v>400</v>
      </c>
      <c r="D42" s="363" t="s">
        <v>549</v>
      </c>
      <c r="E42" s="363" t="s">
        <v>550</v>
      </c>
      <c r="F42" s="13">
        <v>244</v>
      </c>
      <c r="G42" s="13">
        <v>228</v>
      </c>
      <c r="H42" s="11">
        <v>80000</v>
      </c>
    </row>
    <row r="43" spans="1:10" ht="15" x14ac:dyDescent="0.2">
      <c r="A43" s="13"/>
      <c r="B43" s="365" t="s">
        <v>778</v>
      </c>
      <c r="C43" s="451">
        <v>400</v>
      </c>
      <c r="D43" s="363" t="s">
        <v>549</v>
      </c>
      <c r="E43" s="363" t="s">
        <v>550</v>
      </c>
      <c r="F43" s="13">
        <v>244</v>
      </c>
      <c r="G43" s="13">
        <v>228</v>
      </c>
      <c r="H43" s="11">
        <v>80000</v>
      </c>
    </row>
    <row r="44" spans="1:10" ht="15" x14ac:dyDescent="0.2">
      <c r="A44" s="13"/>
      <c r="B44" s="365" t="s">
        <v>779</v>
      </c>
      <c r="C44" s="451">
        <v>400</v>
      </c>
      <c r="D44" s="363" t="s">
        <v>549</v>
      </c>
      <c r="E44" s="363" t="s">
        <v>550</v>
      </c>
      <c r="F44" s="13">
        <v>244</v>
      </c>
      <c r="G44" s="13">
        <v>228</v>
      </c>
      <c r="H44" s="11">
        <v>80000</v>
      </c>
    </row>
    <row r="45" spans="1:10" ht="30" x14ac:dyDescent="0.2">
      <c r="A45" s="13"/>
      <c r="B45" s="365" t="s">
        <v>780</v>
      </c>
      <c r="C45" s="451">
        <v>400</v>
      </c>
      <c r="D45" s="363" t="s">
        <v>549</v>
      </c>
      <c r="E45" s="363" t="s">
        <v>550</v>
      </c>
      <c r="F45" s="13">
        <v>244</v>
      </c>
      <c r="G45" s="13">
        <v>228</v>
      </c>
      <c r="H45" s="11">
        <v>80000</v>
      </c>
    </row>
    <row r="46" spans="1:10" ht="30" x14ac:dyDescent="0.2">
      <c r="A46" s="13"/>
      <c r="B46" s="365" t="s">
        <v>781</v>
      </c>
      <c r="C46" s="451">
        <v>400</v>
      </c>
      <c r="D46" s="363" t="s">
        <v>549</v>
      </c>
      <c r="E46" s="363" t="s">
        <v>550</v>
      </c>
      <c r="F46" s="13">
        <v>244</v>
      </c>
      <c r="G46" s="13">
        <v>228</v>
      </c>
      <c r="H46" s="11">
        <v>80000</v>
      </c>
    </row>
    <row r="47" spans="1:10" ht="15" x14ac:dyDescent="0.2">
      <c r="A47" s="13"/>
      <c r="B47" s="365" t="s">
        <v>782</v>
      </c>
      <c r="C47" s="451">
        <v>400</v>
      </c>
      <c r="D47" s="363" t="s">
        <v>549</v>
      </c>
      <c r="E47" s="363" t="s">
        <v>550</v>
      </c>
      <c r="F47" s="13">
        <v>244</v>
      </c>
      <c r="G47" s="13">
        <v>228</v>
      </c>
      <c r="H47" s="11">
        <v>80000</v>
      </c>
    </row>
    <row r="48" spans="1:10" ht="15" x14ac:dyDescent="0.2">
      <c r="A48" s="13"/>
      <c r="B48" s="365" t="s">
        <v>623</v>
      </c>
      <c r="C48" s="451">
        <v>400</v>
      </c>
      <c r="D48" s="363" t="s">
        <v>549</v>
      </c>
      <c r="E48" s="363" t="s">
        <v>550</v>
      </c>
      <c r="F48" s="13">
        <v>244</v>
      </c>
      <c r="G48" s="13">
        <v>228</v>
      </c>
      <c r="H48" s="11">
        <v>80000</v>
      </c>
    </row>
    <row r="49" spans="1:13" ht="30" x14ac:dyDescent="0.2">
      <c r="A49" s="13"/>
      <c r="B49" s="365" t="s">
        <v>625</v>
      </c>
      <c r="C49" s="451">
        <v>400</v>
      </c>
      <c r="D49" s="363" t="s">
        <v>549</v>
      </c>
      <c r="E49" s="363" t="s">
        <v>550</v>
      </c>
      <c r="F49" s="13">
        <v>244</v>
      </c>
      <c r="G49" s="13">
        <v>228</v>
      </c>
      <c r="H49" s="11">
        <v>80000</v>
      </c>
    </row>
    <row r="50" spans="1:13" ht="15" x14ac:dyDescent="0.2">
      <c r="A50" s="13"/>
      <c r="B50" s="365" t="s">
        <v>783</v>
      </c>
      <c r="C50" s="451">
        <v>400</v>
      </c>
      <c r="D50" s="363" t="s">
        <v>549</v>
      </c>
      <c r="E50" s="363" t="s">
        <v>550</v>
      </c>
      <c r="F50" s="13">
        <v>244</v>
      </c>
      <c r="G50" s="13">
        <v>228</v>
      </c>
      <c r="H50" s="11">
        <v>80000</v>
      </c>
    </row>
    <row r="51" spans="1:13" ht="30" x14ac:dyDescent="0.2">
      <c r="A51" s="13"/>
      <c r="B51" s="365" t="s">
        <v>784</v>
      </c>
      <c r="C51" s="451">
        <v>400</v>
      </c>
      <c r="D51" s="363" t="s">
        <v>549</v>
      </c>
      <c r="E51" s="363" t="s">
        <v>550</v>
      </c>
      <c r="F51" s="13">
        <v>244</v>
      </c>
      <c r="G51" s="13">
        <v>228</v>
      </c>
      <c r="H51" s="11">
        <v>80000</v>
      </c>
      <c r="M51" s="3" t="s">
        <v>7</v>
      </c>
    </row>
    <row r="52" spans="1:13" x14ac:dyDescent="0.2">
      <c r="A52" s="13"/>
      <c r="B52" s="453" t="s">
        <v>42</v>
      </c>
      <c r="C52" s="453"/>
      <c r="D52" s="366"/>
      <c r="E52" s="13"/>
      <c r="F52" s="13"/>
      <c r="G52" s="13"/>
      <c r="H52" s="176">
        <v>1520000</v>
      </c>
    </row>
    <row r="53" spans="1:13" x14ac:dyDescent="0.2">
      <c r="B53" s="18" t="s">
        <v>368</v>
      </c>
      <c r="C53" s="13"/>
      <c r="D53" s="13"/>
      <c r="E53" s="13"/>
      <c r="F53" s="13"/>
      <c r="G53" s="13"/>
      <c r="H53" s="176">
        <v>1680000</v>
      </c>
    </row>
    <row r="54" spans="1:13" x14ac:dyDescent="0.2">
      <c r="B54" s="460"/>
      <c r="C54" s="6"/>
      <c r="D54" s="6"/>
      <c r="E54" s="6"/>
      <c r="F54" s="6"/>
      <c r="G54" s="6"/>
      <c r="H54" s="461"/>
    </row>
    <row r="55" spans="1:13" x14ac:dyDescent="0.2">
      <c r="A55" s="623" t="s">
        <v>785</v>
      </c>
      <c r="B55" s="623"/>
      <c r="C55" s="623"/>
      <c r="D55" s="623"/>
      <c r="E55" s="623"/>
      <c r="F55" s="623"/>
      <c r="G55" s="623"/>
      <c r="H55" s="623"/>
    </row>
    <row r="56" spans="1:13" x14ac:dyDescent="0.2">
      <c r="B56" s="460"/>
      <c r="C56" s="6"/>
      <c r="D56" s="6"/>
      <c r="E56" s="6"/>
      <c r="F56" s="6"/>
      <c r="G56" s="6"/>
      <c r="H56" s="461"/>
    </row>
    <row r="57" spans="1:13" x14ac:dyDescent="0.2">
      <c r="A57" s="13"/>
      <c r="B57" s="13" t="s">
        <v>610</v>
      </c>
      <c r="C57" s="13">
        <v>400</v>
      </c>
      <c r="D57" s="363" t="s">
        <v>546</v>
      </c>
      <c r="E57" s="363" t="s">
        <v>609</v>
      </c>
      <c r="F57" s="363" t="s">
        <v>627</v>
      </c>
      <c r="G57" s="363" t="s">
        <v>628</v>
      </c>
      <c r="H57" s="11">
        <v>25000</v>
      </c>
    </row>
    <row r="58" spans="1:13" x14ac:dyDescent="0.2">
      <c r="A58" s="13"/>
      <c r="B58" s="13" t="s">
        <v>611</v>
      </c>
      <c r="C58" s="13">
        <v>400</v>
      </c>
      <c r="D58" s="363" t="s">
        <v>546</v>
      </c>
      <c r="E58" s="363" t="s">
        <v>609</v>
      </c>
      <c r="F58" s="363" t="s">
        <v>627</v>
      </c>
      <c r="G58" s="363" t="s">
        <v>628</v>
      </c>
      <c r="H58" s="11">
        <v>20000</v>
      </c>
    </row>
    <row r="59" spans="1:13" x14ac:dyDescent="0.2">
      <c r="A59" s="13"/>
      <c r="B59" s="13" t="s">
        <v>612</v>
      </c>
      <c r="C59" s="13">
        <v>400</v>
      </c>
      <c r="D59" s="363" t="s">
        <v>546</v>
      </c>
      <c r="E59" s="363" t="s">
        <v>609</v>
      </c>
      <c r="F59" s="363" t="s">
        <v>627</v>
      </c>
      <c r="G59" s="363" t="s">
        <v>628</v>
      </c>
      <c r="H59" s="11">
        <v>13000</v>
      </c>
    </row>
    <row r="60" spans="1:13" x14ac:dyDescent="0.2">
      <c r="A60" s="13"/>
      <c r="B60" s="13" t="s">
        <v>613</v>
      </c>
      <c r="C60" s="13">
        <v>400</v>
      </c>
      <c r="D60" s="363" t="s">
        <v>546</v>
      </c>
      <c r="E60" s="363" t="s">
        <v>609</v>
      </c>
      <c r="F60" s="363" t="s">
        <v>627</v>
      </c>
      <c r="G60" s="363" t="s">
        <v>628</v>
      </c>
      <c r="H60" s="11">
        <v>15000</v>
      </c>
    </row>
    <row r="61" spans="1:13" x14ac:dyDescent="0.2">
      <c r="A61" s="13"/>
      <c r="B61" s="13" t="s">
        <v>614</v>
      </c>
      <c r="C61" s="13">
        <v>400</v>
      </c>
      <c r="D61" s="363" t="s">
        <v>546</v>
      </c>
      <c r="E61" s="363" t="s">
        <v>609</v>
      </c>
      <c r="F61" s="363" t="s">
        <v>627</v>
      </c>
      <c r="G61" s="363" t="s">
        <v>628</v>
      </c>
      <c r="H61" s="11">
        <v>12000</v>
      </c>
    </row>
    <row r="62" spans="1:13" x14ac:dyDescent="0.2">
      <c r="A62" s="13"/>
      <c r="B62" s="13" t="s">
        <v>615</v>
      </c>
      <c r="C62" s="13">
        <v>400</v>
      </c>
      <c r="D62" s="363" t="s">
        <v>546</v>
      </c>
      <c r="E62" s="363" t="s">
        <v>609</v>
      </c>
      <c r="F62" s="363" t="s">
        <v>627</v>
      </c>
      <c r="G62" s="363" t="s">
        <v>628</v>
      </c>
      <c r="H62" s="11">
        <v>25000</v>
      </c>
    </row>
    <row r="63" spans="1:13" x14ac:dyDescent="0.2">
      <c r="A63" s="13"/>
      <c r="B63" s="13" t="s">
        <v>616</v>
      </c>
      <c r="C63" s="13">
        <v>400</v>
      </c>
      <c r="D63" s="363" t="s">
        <v>546</v>
      </c>
      <c r="E63" s="363" t="s">
        <v>609</v>
      </c>
      <c r="F63" s="363" t="s">
        <v>627</v>
      </c>
      <c r="G63" s="363" t="s">
        <v>628</v>
      </c>
      <c r="H63" s="11">
        <v>13000</v>
      </c>
    </row>
    <row r="64" spans="1:13" x14ac:dyDescent="0.2">
      <c r="A64" s="13"/>
      <c r="B64" s="13" t="s">
        <v>617</v>
      </c>
      <c r="C64" s="13">
        <v>400</v>
      </c>
      <c r="D64" s="363" t="s">
        <v>546</v>
      </c>
      <c r="E64" s="363" t="s">
        <v>609</v>
      </c>
      <c r="F64" s="363" t="s">
        <v>627</v>
      </c>
      <c r="G64" s="363" t="s">
        <v>628</v>
      </c>
      <c r="H64" s="11">
        <v>20000</v>
      </c>
    </row>
    <row r="65" spans="1:8" x14ac:dyDescent="0.2">
      <c r="A65" s="13"/>
      <c r="B65" s="13" t="s">
        <v>618</v>
      </c>
      <c r="C65" s="13">
        <v>400</v>
      </c>
      <c r="D65" s="363" t="s">
        <v>546</v>
      </c>
      <c r="E65" s="363" t="s">
        <v>609</v>
      </c>
      <c r="F65" s="363" t="s">
        <v>627</v>
      </c>
      <c r="G65" s="363" t="s">
        <v>628</v>
      </c>
      <c r="H65" s="11">
        <v>25000</v>
      </c>
    </row>
    <row r="66" spans="1:8" x14ac:dyDescent="0.2">
      <c r="A66" s="13"/>
      <c r="B66" s="13" t="s">
        <v>619</v>
      </c>
      <c r="C66" s="13">
        <v>400</v>
      </c>
      <c r="D66" s="363" t="s">
        <v>546</v>
      </c>
      <c r="E66" s="363" t="s">
        <v>609</v>
      </c>
      <c r="F66" s="363" t="s">
        <v>627</v>
      </c>
      <c r="G66" s="363" t="s">
        <v>628</v>
      </c>
      <c r="H66" s="11">
        <v>25000</v>
      </c>
    </row>
    <row r="67" spans="1:8" x14ac:dyDescent="0.2">
      <c r="A67" s="13"/>
      <c r="B67" s="13" t="s">
        <v>620</v>
      </c>
      <c r="C67" s="13">
        <v>400</v>
      </c>
      <c r="D67" s="363" t="s">
        <v>546</v>
      </c>
      <c r="E67" s="363" t="s">
        <v>609</v>
      </c>
      <c r="F67" s="363" t="s">
        <v>627</v>
      </c>
      <c r="G67" s="363" t="s">
        <v>628</v>
      </c>
      <c r="H67" s="11">
        <v>20000</v>
      </c>
    </row>
    <row r="68" spans="1:8" x14ac:dyDescent="0.2">
      <c r="A68" s="13"/>
      <c r="B68" s="13" t="s">
        <v>621</v>
      </c>
      <c r="C68" s="13">
        <v>400</v>
      </c>
      <c r="D68" s="363" t="s">
        <v>546</v>
      </c>
      <c r="E68" s="363" t="s">
        <v>609</v>
      </c>
      <c r="F68" s="363" t="s">
        <v>627</v>
      </c>
      <c r="G68" s="363" t="s">
        <v>628</v>
      </c>
      <c r="H68" s="11">
        <v>15000</v>
      </c>
    </row>
    <row r="69" spans="1:8" x14ac:dyDescent="0.2">
      <c r="A69" s="13"/>
      <c r="B69" s="13" t="s">
        <v>786</v>
      </c>
      <c r="C69" s="13">
        <v>400</v>
      </c>
      <c r="D69" s="363" t="s">
        <v>546</v>
      </c>
      <c r="E69" s="363" t="s">
        <v>609</v>
      </c>
      <c r="F69" s="363" t="s">
        <v>627</v>
      </c>
      <c r="G69" s="363" t="s">
        <v>628</v>
      </c>
      <c r="H69" s="11">
        <v>25000</v>
      </c>
    </row>
    <row r="70" spans="1:8" x14ac:dyDescent="0.2">
      <c r="A70" s="13"/>
      <c r="B70" s="13" t="s">
        <v>787</v>
      </c>
      <c r="C70" s="13">
        <v>400</v>
      </c>
      <c r="D70" s="363" t="s">
        <v>546</v>
      </c>
      <c r="E70" s="363" t="s">
        <v>609</v>
      </c>
      <c r="F70" s="363" t="s">
        <v>627</v>
      </c>
      <c r="G70" s="363" t="s">
        <v>628</v>
      </c>
      <c r="H70" s="11">
        <v>13000</v>
      </c>
    </row>
    <row r="71" spans="1:8" x14ac:dyDescent="0.2">
      <c r="A71" s="13"/>
      <c r="B71" s="13" t="s">
        <v>629</v>
      </c>
      <c r="C71" s="13">
        <v>400</v>
      </c>
      <c r="D71" s="363" t="s">
        <v>546</v>
      </c>
      <c r="E71" s="363" t="s">
        <v>609</v>
      </c>
      <c r="F71" s="363" t="s">
        <v>627</v>
      </c>
      <c r="G71" s="363" t="s">
        <v>628</v>
      </c>
      <c r="H71" s="11">
        <v>13000</v>
      </c>
    </row>
    <row r="72" spans="1:8" x14ac:dyDescent="0.2">
      <c r="A72" s="13"/>
      <c r="B72" s="13" t="s">
        <v>630</v>
      </c>
      <c r="C72" s="13">
        <v>400</v>
      </c>
      <c r="D72" s="363" t="s">
        <v>546</v>
      </c>
      <c r="E72" s="363" t="s">
        <v>609</v>
      </c>
      <c r="F72" s="363" t="s">
        <v>627</v>
      </c>
      <c r="G72" s="363" t="s">
        <v>628</v>
      </c>
      <c r="H72" s="11">
        <v>13000</v>
      </c>
    </row>
    <row r="73" spans="1:8" ht="30" x14ac:dyDescent="0.2">
      <c r="A73" s="13"/>
      <c r="B73" s="365" t="s">
        <v>788</v>
      </c>
      <c r="C73" s="13">
        <v>400</v>
      </c>
      <c r="D73" s="363" t="s">
        <v>549</v>
      </c>
      <c r="E73" s="363" t="s">
        <v>622</v>
      </c>
      <c r="F73" s="363" t="s">
        <v>627</v>
      </c>
      <c r="G73" s="363" t="s">
        <v>628</v>
      </c>
      <c r="H73" s="11">
        <v>20000</v>
      </c>
    </row>
    <row r="74" spans="1:8" ht="30" x14ac:dyDescent="0.2">
      <c r="A74" s="13"/>
      <c r="B74" s="365" t="s">
        <v>789</v>
      </c>
      <c r="C74" s="13">
        <v>400</v>
      </c>
      <c r="D74" s="363" t="s">
        <v>549</v>
      </c>
      <c r="E74" s="363" t="s">
        <v>622</v>
      </c>
      <c r="F74" s="363" t="s">
        <v>627</v>
      </c>
      <c r="G74" s="363" t="s">
        <v>628</v>
      </c>
      <c r="H74" s="11">
        <v>20000</v>
      </c>
    </row>
    <row r="75" spans="1:8" ht="30" x14ac:dyDescent="0.2">
      <c r="A75" s="13"/>
      <c r="B75" s="365" t="s">
        <v>790</v>
      </c>
      <c r="C75" s="13">
        <v>400</v>
      </c>
      <c r="D75" s="363" t="s">
        <v>549</v>
      </c>
      <c r="E75" s="363" t="s">
        <v>622</v>
      </c>
      <c r="F75" s="363" t="s">
        <v>627</v>
      </c>
      <c r="G75" s="363" t="s">
        <v>628</v>
      </c>
      <c r="H75" s="11">
        <v>15000</v>
      </c>
    </row>
    <row r="76" spans="1:8" ht="15" x14ac:dyDescent="0.2">
      <c r="A76" s="13"/>
      <c r="B76" s="365" t="s">
        <v>623</v>
      </c>
      <c r="C76" s="13">
        <v>400</v>
      </c>
      <c r="D76" s="363" t="s">
        <v>549</v>
      </c>
      <c r="E76" s="363" t="s">
        <v>622</v>
      </c>
      <c r="F76" s="363" t="s">
        <v>627</v>
      </c>
      <c r="G76" s="363" t="s">
        <v>628</v>
      </c>
      <c r="H76" s="11">
        <v>13000</v>
      </c>
    </row>
    <row r="77" spans="1:8" ht="15" x14ac:dyDescent="0.2">
      <c r="A77" s="13"/>
      <c r="B77" s="365" t="s">
        <v>791</v>
      </c>
      <c r="C77" s="13">
        <v>400</v>
      </c>
      <c r="D77" s="363" t="s">
        <v>549</v>
      </c>
      <c r="E77" s="363" t="s">
        <v>622</v>
      </c>
      <c r="F77" s="363" t="s">
        <v>627</v>
      </c>
      <c r="G77" s="363" t="s">
        <v>628</v>
      </c>
      <c r="H77" s="11">
        <v>20000</v>
      </c>
    </row>
    <row r="78" spans="1:8" ht="30" x14ac:dyDescent="0.2">
      <c r="A78" s="13"/>
      <c r="B78" s="365" t="s">
        <v>792</v>
      </c>
      <c r="C78" s="13">
        <v>400</v>
      </c>
      <c r="D78" s="363" t="s">
        <v>549</v>
      </c>
      <c r="E78" s="363" t="s">
        <v>622</v>
      </c>
      <c r="F78" s="363" t="s">
        <v>627</v>
      </c>
      <c r="G78" s="363" t="s">
        <v>628</v>
      </c>
      <c r="H78" s="11">
        <v>13000</v>
      </c>
    </row>
    <row r="79" spans="1:8" ht="30" x14ac:dyDescent="0.2">
      <c r="A79" s="13"/>
      <c r="B79" s="365" t="s">
        <v>793</v>
      </c>
      <c r="C79" s="13">
        <v>400</v>
      </c>
      <c r="D79" s="363" t="s">
        <v>549</v>
      </c>
      <c r="E79" s="363" t="s">
        <v>622</v>
      </c>
      <c r="F79" s="363" t="s">
        <v>627</v>
      </c>
      <c r="G79" s="363" t="s">
        <v>628</v>
      </c>
      <c r="H79" s="11">
        <v>20000</v>
      </c>
    </row>
    <row r="80" spans="1:8" ht="15" x14ac:dyDescent="0.2">
      <c r="A80" s="13"/>
      <c r="B80" s="365" t="s">
        <v>794</v>
      </c>
      <c r="C80" s="13">
        <v>400</v>
      </c>
      <c r="D80" s="363" t="s">
        <v>549</v>
      </c>
      <c r="E80" s="363" t="s">
        <v>622</v>
      </c>
      <c r="F80" s="363" t="s">
        <v>627</v>
      </c>
      <c r="G80" s="363" t="s">
        <v>628</v>
      </c>
      <c r="H80" s="11">
        <v>13000</v>
      </c>
    </row>
    <row r="81" spans="1:8" ht="15" x14ac:dyDescent="0.2">
      <c r="A81" s="13"/>
      <c r="B81" s="365" t="s">
        <v>795</v>
      </c>
      <c r="C81" s="13">
        <v>400</v>
      </c>
      <c r="D81" s="363" t="s">
        <v>549</v>
      </c>
      <c r="E81" s="363" t="s">
        <v>622</v>
      </c>
      <c r="F81" s="363" t="s">
        <v>627</v>
      </c>
      <c r="G81" s="363" t="s">
        <v>628</v>
      </c>
      <c r="H81" s="11">
        <v>15000</v>
      </c>
    </row>
    <row r="82" spans="1:8" ht="30" x14ac:dyDescent="0.2">
      <c r="A82" s="13"/>
      <c r="B82" s="365" t="s">
        <v>625</v>
      </c>
      <c r="C82" s="13">
        <v>400</v>
      </c>
      <c r="D82" s="363" t="s">
        <v>549</v>
      </c>
      <c r="E82" s="363" t="s">
        <v>622</v>
      </c>
      <c r="F82" s="363" t="s">
        <v>627</v>
      </c>
      <c r="G82" s="363" t="s">
        <v>628</v>
      </c>
      <c r="H82" s="11">
        <v>13000</v>
      </c>
    </row>
    <row r="83" spans="1:8" x14ac:dyDescent="0.2">
      <c r="A83" s="13"/>
      <c r="B83" s="13" t="s">
        <v>796</v>
      </c>
      <c r="C83" s="363" t="s">
        <v>95</v>
      </c>
      <c r="D83" s="363" t="s">
        <v>797</v>
      </c>
      <c r="E83" s="363" t="s">
        <v>626</v>
      </c>
      <c r="F83" s="363" t="s">
        <v>627</v>
      </c>
      <c r="G83" s="363" t="s">
        <v>628</v>
      </c>
      <c r="H83" s="11">
        <v>46000</v>
      </c>
    </row>
    <row r="84" spans="1:8" ht="25.5" x14ac:dyDescent="0.2">
      <c r="A84" s="13"/>
      <c r="B84" s="369" t="s">
        <v>798</v>
      </c>
      <c r="C84" s="363" t="s">
        <v>124</v>
      </c>
      <c r="D84" s="363" t="s">
        <v>554</v>
      </c>
      <c r="E84" s="363" t="s">
        <v>633</v>
      </c>
      <c r="F84" s="363" t="s">
        <v>799</v>
      </c>
      <c r="G84" s="363" t="s">
        <v>800</v>
      </c>
      <c r="H84" s="11">
        <v>13000</v>
      </c>
    </row>
    <row r="85" spans="1:8" ht="25.5" x14ac:dyDescent="0.2">
      <c r="A85" s="13"/>
      <c r="B85" s="369" t="s">
        <v>801</v>
      </c>
      <c r="C85" s="363" t="s">
        <v>124</v>
      </c>
      <c r="D85" s="363" t="s">
        <v>554</v>
      </c>
      <c r="E85" s="363" t="s">
        <v>631</v>
      </c>
      <c r="F85" s="363" t="s">
        <v>799</v>
      </c>
      <c r="G85" s="363" t="s">
        <v>800</v>
      </c>
      <c r="H85" s="11">
        <v>13000</v>
      </c>
    </row>
    <row r="86" spans="1:8" ht="25.5" x14ac:dyDescent="0.2">
      <c r="A86" s="13"/>
      <c r="B86" s="369" t="s">
        <v>802</v>
      </c>
      <c r="C86" s="363" t="s">
        <v>124</v>
      </c>
      <c r="D86" s="363" t="s">
        <v>554</v>
      </c>
      <c r="E86" s="363" t="s">
        <v>632</v>
      </c>
      <c r="F86" s="363" t="s">
        <v>799</v>
      </c>
      <c r="G86" s="363" t="s">
        <v>800</v>
      </c>
      <c r="H86" s="11">
        <v>13000</v>
      </c>
    </row>
    <row r="87" spans="1:8" x14ac:dyDescent="0.2">
      <c r="A87" s="13"/>
      <c r="B87" s="18" t="s">
        <v>287</v>
      </c>
      <c r="C87" s="388"/>
      <c r="D87" s="388"/>
      <c r="E87" s="388"/>
      <c r="F87" s="388"/>
      <c r="G87" s="388"/>
      <c r="H87" s="176">
        <v>539000</v>
      </c>
    </row>
    <row r="88" spans="1:8" x14ac:dyDescent="0.2">
      <c r="A88" s="6"/>
      <c r="B88" s="6"/>
      <c r="C88" s="462"/>
      <c r="D88" s="462"/>
      <c r="E88" s="462"/>
      <c r="F88" s="462"/>
      <c r="G88" s="462"/>
      <c r="H88" s="463"/>
    </row>
    <row r="89" spans="1:8" x14ac:dyDescent="0.2">
      <c r="A89" s="619" t="s">
        <v>803</v>
      </c>
      <c r="B89" s="619"/>
      <c r="C89" s="619"/>
      <c r="D89" s="619"/>
      <c r="E89" s="619"/>
      <c r="F89" s="619"/>
      <c r="G89" s="619"/>
      <c r="H89" s="619"/>
    </row>
    <row r="90" spans="1:8" x14ac:dyDescent="0.2">
      <c r="A90" s="6"/>
      <c r="B90" s="6"/>
      <c r="C90" s="462"/>
      <c r="D90" s="462"/>
      <c r="E90" s="462"/>
      <c r="F90" s="462"/>
      <c r="G90" s="462"/>
      <c r="H90" s="463"/>
    </row>
    <row r="91" spans="1:8" x14ac:dyDescent="0.2">
      <c r="A91" s="6"/>
      <c r="B91" s="13" t="s">
        <v>796</v>
      </c>
      <c r="C91" s="363" t="s">
        <v>95</v>
      </c>
      <c r="D91" s="363" t="s">
        <v>797</v>
      </c>
      <c r="E91" s="363" t="s">
        <v>804</v>
      </c>
      <c r="F91" s="363" t="s">
        <v>627</v>
      </c>
      <c r="G91" s="363" t="s">
        <v>628</v>
      </c>
      <c r="H91" s="11">
        <v>85000</v>
      </c>
    </row>
    <row r="92" spans="1:8" x14ac:dyDescent="0.2">
      <c r="A92" s="6"/>
      <c r="B92" s="18" t="s">
        <v>287</v>
      </c>
      <c r="C92" s="388"/>
      <c r="D92" s="388"/>
      <c r="E92" s="388"/>
      <c r="F92" s="388"/>
      <c r="G92" s="388"/>
      <c r="H92" s="176">
        <v>85000</v>
      </c>
    </row>
    <row r="93" spans="1:8" x14ac:dyDescent="0.2">
      <c r="A93" s="6"/>
      <c r="B93" s="6"/>
      <c r="C93" s="462"/>
      <c r="D93" s="462"/>
      <c r="E93" s="462"/>
      <c r="F93" s="462"/>
      <c r="G93" s="462"/>
      <c r="H93" s="463"/>
    </row>
    <row r="94" spans="1:8" x14ac:dyDescent="0.2">
      <c r="B94" s="620" t="s">
        <v>555</v>
      </c>
      <c r="C94" s="621"/>
      <c r="D94" s="621"/>
      <c r="E94" s="621"/>
      <c r="F94" s="621"/>
      <c r="G94" s="621"/>
      <c r="H94" s="621"/>
    </row>
    <row r="95" spans="1:8" x14ac:dyDescent="0.2">
      <c r="B95" s="620" t="s">
        <v>556</v>
      </c>
      <c r="C95" s="620"/>
      <c r="D95" s="620"/>
      <c r="E95" s="620"/>
      <c r="F95" s="620"/>
      <c r="G95" s="620"/>
      <c r="H95" s="620"/>
    </row>
    <row r="96" spans="1:8" x14ac:dyDescent="0.2">
      <c r="B96" s="620" t="s">
        <v>557</v>
      </c>
      <c r="C96" s="620"/>
      <c r="D96" s="620"/>
      <c r="E96" s="620"/>
      <c r="F96" s="620"/>
      <c r="G96" s="620"/>
      <c r="H96" s="620"/>
    </row>
    <row r="97" spans="2:8" ht="15.75" x14ac:dyDescent="0.25">
      <c r="B97" s="622" t="s">
        <v>805</v>
      </c>
      <c r="C97" s="622"/>
      <c r="D97" s="622"/>
      <c r="E97" s="622"/>
      <c r="F97" s="622"/>
      <c r="G97" s="622"/>
      <c r="H97" s="622"/>
    </row>
    <row r="99" spans="2:8" ht="38.25" x14ac:dyDescent="0.2">
      <c r="B99" s="416" t="s">
        <v>372</v>
      </c>
      <c r="C99" s="416" t="s">
        <v>541</v>
      </c>
      <c r="D99" s="413" t="s">
        <v>542</v>
      </c>
      <c r="E99" s="413" t="s">
        <v>543</v>
      </c>
      <c r="F99" s="413" t="s">
        <v>544</v>
      </c>
      <c r="G99" s="413" t="s">
        <v>545</v>
      </c>
      <c r="H99" s="413" t="s">
        <v>49</v>
      </c>
    </row>
    <row r="100" spans="2:8" x14ac:dyDescent="0.2">
      <c r="B100" s="464" t="s">
        <v>110</v>
      </c>
      <c r="C100" s="465" t="s">
        <v>95</v>
      </c>
      <c r="D100" s="466" t="s">
        <v>538</v>
      </c>
      <c r="E100" s="466" t="s">
        <v>558</v>
      </c>
      <c r="F100" s="17">
        <v>244</v>
      </c>
      <c r="G100" s="17">
        <v>310</v>
      </c>
      <c r="H100" s="23">
        <v>100000</v>
      </c>
    </row>
    <row r="101" spans="2:8" x14ac:dyDescent="0.2">
      <c r="B101" s="464" t="s">
        <v>42</v>
      </c>
      <c r="C101" s="17"/>
      <c r="D101" s="17"/>
      <c r="E101" s="17"/>
      <c r="F101" s="17"/>
      <c r="G101" s="17"/>
      <c r="H101" s="467">
        <v>100000</v>
      </c>
    </row>
    <row r="102" spans="2:8" x14ac:dyDescent="0.2">
      <c r="B102" s="19"/>
      <c r="C102" s="19"/>
      <c r="D102" s="19"/>
      <c r="E102" s="19"/>
      <c r="F102" s="19"/>
      <c r="G102" s="19"/>
      <c r="H102" s="19"/>
    </row>
    <row r="103" spans="2:8" x14ac:dyDescent="0.2">
      <c r="B103" s="601" t="s">
        <v>559</v>
      </c>
      <c r="C103" s="625"/>
      <c r="D103" s="625"/>
      <c r="E103" s="625"/>
      <c r="F103" s="625"/>
      <c r="G103" s="625"/>
      <c r="H103" s="625"/>
    </row>
    <row r="104" spans="2:8" x14ac:dyDescent="0.2">
      <c r="B104" s="601" t="s">
        <v>560</v>
      </c>
      <c r="C104" s="601"/>
      <c r="D104" s="601"/>
      <c r="E104" s="601"/>
      <c r="F104" s="601"/>
      <c r="G104" s="601"/>
      <c r="H104" s="601"/>
    </row>
    <row r="105" spans="2:8" x14ac:dyDescent="0.2">
      <c r="B105" s="19"/>
      <c r="C105" s="19"/>
      <c r="D105" s="19"/>
      <c r="E105" s="19"/>
      <c r="F105" s="19"/>
      <c r="G105" s="19"/>
      <c r="H105" s="19"/>
    </row>
    <row r="106" spans="2:8" ht="54.75" customHeight="1" x14ac:dyDescent="0.2">
      <c r="B106" s="468" t="s">
        <v>372</v>
      </c>
      <c r="C106" s="468" t="s">
        <v>541</v>
      </c>
      <c r="D106" s="407" t="s">
        <v>542</v>
      </c>
      <c r="E106" s="407" t="s">
        <v>543</v>
      </c>
      <c r="F106" s="407" t="s">
        <v>544</v>
      </c>
      <c r="G106" s="407" t="s">
        <v>545</v>
      </c>
      <c r="H106" s="407" t="s">
        <v>49</v>
      </c>
    </row>
    <row r="107" spans="2:8" ht="45.75" customHeight="1" x14ac:dyDescent="0.2">
      <c r="B107" s="464" t="s">
        <v>110</v>
      </c>
      <c r="C107" s="465" t="s">
        <v>95</v>
      </c>
      <c r="D107" s="466" t="s">
        <v>538</v>
      </c>
      <c r="E107" s="466" t="s">
        <v>561</v>
      </c>
      <c r="F107" s="17">
        <v>244</v>
      </c>
      <c r="G107" s="17">
        <v>310</v>
      </c>
      <c r="H107" s="467">
        <v>370000</v>
      </c>
    </row>
    <row r="108" spans="2:8" x14ac:dyDescent="0.2">
      <c r="B108" s="3" t="s">
        <v>74</v>
      </c>
    </row>
    <row r="109" spans="2:8" ht="76.5" x14ac:dyDescent="0.2">
      <c r="B109" s="156" t="s">
        <v>562</v>
      </c>
      <c r="C109" s="13"/>
      <c r="D109" s="13"/>
      <c r="E109" s="13"/>
      <c r="F109" s="13"/>
      <c r="G109" s="13"/>
      <c r="H109" s="368">
        <v>190000</v>
      </c>
    </row>
    <row r="110" spans="2:8" ht="38.25" x14ac:dyDescent="0.2">
      <c r="B110" s="156" t="s">
        <v>563</v>
      </c>
      <c r="C110" s="13"/>
      <c r="D110" s="13"/>
      <c r="E110" s="13"/>
      <c r="F110" s="13"/>
      <c r="G110" s="13"/>
      <c r="H110" s="368">
        <v>120000</v>
      </c>
    </row>
    <row r="111" spans="2:8" ht="140.25" x14ac:dyDescent="0.2">
      <c r="B111" s="369" t="s">
        <v>564</v>
      </c>
      <c r="C111" s="13"/>
      <c r="D111" s="13"/>
      <c r="E111" s="13"/>
      <c r="F111" s="13"/>
      <c r="G111" s="13"/>
      <c r="H111" s="368">
        <v>60000</v>
      </c>
    </row>
    <row r="112" spans="2:8" x14ac:dyDescent="0.2">
      <c r="B112" s="13"/>
      <c r="C112" s="13"/>
      <c r="D112" s="13"/>
      <c r="E112" s="13"/>
      <c r="F112" s="13"/>
      <c r="G112" s="13"/>
      <c r="H112" s="13"/>
    </row>
    <row r="113" spans="2:8" x14ac:dyDescent="0.2">
      <c r="B113" s="367" t="s">
        <v>565</v>
      </c>
      <c r="C113" s="367"/>
      <c r="D113" s="367"/>
      <c r="E113" s="367"/>
      <c r="F113" s="367"/>
      <c r="G113" s="367"/>
      <c r="H113" s="368">
        <v>2934000</v>
      </c>
    </row>
  </sheetData>
  <mergeCells count="31">
    <mergeCell ref="B103:H103"/>
    <mergeCell ref="B104:H104"/>
    <mergeCell ref="A7:H7"/>
    <mergeCell ref="A8:H8"/>
    <mergeCell ref="A9:H9"/>
    <mergeCell ref="A10:H10"/>
    <mergeCell ref="A12:A13"/>
    <mergeCell ref="B12:C13"/>
    <mergeCell ref="D12:D13"/>
    <mergeCell ref="E12:H12"/>
    <mergeCell ref="B14:C14"/>
    <mergeCell ref="B15:C15"/>
    <mergeCell ref="B16:C16"/>
    <mergeCell ref="B17:C17"/>
    <mergeCell ref="B18:C18"/>
    <mergeCell ref="B21:H21"/>
    <mergeCell ref="B1:H1"/>
    <mergeCell ref="A2:H2"/>
    <mergeCell ref="A3:H3"/>
    <mergeCell ref="A4:H4"/>
    <mergeCell ref="A5:H5"/>
    <mergeCell ref="B22:H22"/>
    <mergeCell ref="B23:H23"/>
    <mergeCell ref="B24:H24"/>
    <mergeCell ref="A31:H31"/>
    <mergeCell ref="A55:H55"/>
    <mergeCell ref="A89:H89"/>
    <mergeCell ref="B94:H94"/>
    <mergeCell ref="B95:H95"/>
    <mergeCell ref="B96:H96"/>
    <mergeCell ref="B97:H97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6"/>
  <sheetViews>
    <sheetView zoomScaleNormal="100" workbookViewId="0">
      <selection activeCell="E12" sqref="E12"/>
    </sheetView>
  </sheetViews>
  <sheetFormatPr defaultRowHeight="15" x14ac:dyDescent="0.25"/>
  <cols>
    <col min="1" max="1" width="6" customWidth="1"/>
    <col min="2" max="2" width="58.85546875" customWidth="1"/>
    <col min="3" max="3" width="11.85546875" customWidth="1"/>
  </cols>
  <sheetData>
    <row r="1" spans="1:5" s="2" customFormat="1" ht="15.75" x14ac:dyDescent="0.2">
      <c r="B1" s="106"/>
    </row>
    <row r="2" spans="1:5" s="2" customFormat="1" ht="12.75" x14ac:dyDescent="0.2">
      <c r="B2" s="648" t="s">
        <v>651</v>
      </c>
      <c r="C2" s="648"/>
      <c r="D2" s="648"/>
      <c r="E2" s="648"/>
    </row>
    <row r="3" spans="1:5" s="2" customFormat="1" ht="12.75" x14ac:dyDescent="0.2">
      <c r="B3" s="648" t="s">
        <v>344</v>
      </c>
      <c r="C3" s="648"/>
      <c r="D3" s="648"/>
      <c r="E3" s="648"/>
    </row>
    <row r="4" spans="1:5" s="2" customFormat="1" ht="12.75" x14ac:dyDescent="0.2">
      <c r="B4" s="648" t="s">
        <v>858</v>
      </c>
      <c r="C4" s="648"/>
      <c r="D4" s="648"/>
      <c r="E4" s="648"/>
    </row>
    <row r="5" spans="1:5" s="2" customFormat="1" ht="12.75" x14ac:dyDescent="0.2">
      <c r="B5" s="648" t="s">
        <v>661</v>
      </c>
      <c r="C5" s="648"/>
      <c r="D5" s="648"/>
      <c r="E5" s="648"/>
    </row>
    <row r="6" spans="1:5" s="2" customFormat="1" ht="12.75" x14ac:dyDescent="0.2">
      <c r="B6" s="648" t="s">
        <v>864</v>
      </c>
      <c r="C6" s="648"/>
      <c r="D6" s="648"/>
      <c r="E6" s="648"/>
    </row>
    <row r="8" spans="1:5" s="2" customFormat="1" ht="14.25" x14ac:dyDescent="0.2">
      <c r="A8" s="646" t="s">
        <v>345</v>
      </c>
      <c r="B8" s="646"/>
      <c r="C8" s="646"/>
      <c r="D8" s="646"/>
      <c r="E8" s="646"/>
    </row>
    <row r="9" spans="1:5" s="2" customFormat="1" ht="14.25" x14ac:dyDescent="0.2">
      <c r="A9" s="647" t="s">
        <v>346</v>
      </c>
      <c r="B9" s="647"/>
      <c r="C9" s="647"/>
      <c r="D9" s="647"/>
      <c r="E9" s="647"/>
    </row>
    <row r="10" spans="1:5" s="2" customFormat="1" ht="14.25" x14ac:dyDescent="0.2">
      <c r="A10" s="647" t="s">
        <v>807</v>
      </c>
      <c r="B10" s="647"/>
      <c r="C10" s="647"/>
      <c r="D10" s="647"/>
      <c r="E10" s="647"/>
    </row>
    <row r="11" spans="1:5" s="2" customFormat="1" ht="15.75" x14ac:dyDescent="0.25">
      <c r="A11" s="107"/>
      <c r="B11" s="107"/>
      <c r="C11" s="107"/>
    </row>
    <row r="12" spans="1:5" ht="15.75" x14ac:dyDescent="0.25">
      <c r="A12" s="108"/>
      <c r="B12" s="108"/>
    </row>
    <row r="13" spans="1:5" ht="15.75" x14ac:dyDescent="0.25">
      <c r="A13" s="109" t="s">
        <v>46</v>
      </c>
      <c r="B13" s="110" t="s">
        <v>87</v>
      </c>
      <c r="C13" s="111" t="s">
        <v>50</v>
      </c>
      <c r="D13" s="111" t="s">
        <v>454</v>
      </c>
      <c r="E13" s="111" t="s">
        <v>590</v>
      </c>
    </row>
    <row r="14" spans="1:5" ht="15" customHeight="1" x14ac:dyDescent="0.25">
      <c r="A14" s="112"/>
      <c r="B14" s="113"/>
      <c r="C14" s="114"/>
      <c r="D14" s="115"/>
      <c r="E14" s="115"/>
    </row>
    <row r="15" spans="1:5" ht="15.75" x14ac:dyDescent="0.25">
      <c r="A15" s="112" t="s">
        <v>341</v>
      </c>
      <c r="B15" s="116" t="s">
        <v>347</v>
      </c>
      <c r="C15" s="117">
        <v>2500</v>
      </c>
      <c r="D15" s="118">
        <v>2500</v>
      </c>
      <c r="E15" s="118">
        <v>2500</v>
      </c>
    </row>
    <row r="16" spans="1:5" ht="15.75" x14ac:dyDescent="0.25">
      <c r="A16" s="112" t="s">
        <v>342</v>
      </c>
      <c r="B16" s="116" t="s">
        <v>829</v>
      </c>
      <c r="C16" s="117">
        <v>2500</v>
      </c>
      <c r="D16" s="118">
        <v>2500</v>
      </c>
      <c r="E16" s="118">
        <v>2500</v>
      </c>
    </row>
  </sheetData>
  <mergeCells count="8">
    <mergeCell ref="A8:E8"/>
    <mergeCell ref="A9:E9"/>
    <mergeCell ref="A10:E10"/>
    <mergeCell ref="B2:E2"/>
    <mergeCell ref="B3:E3"/>
    <mergeCell ref="B4:E4"/>
    <mergeCell ref="B5:E5"/>
    <mergeCell ref="B6:E6"/>
  </mergeCells>
  <pageMargins left="0.7" right="0.7" top="0.75" bottom="0.75" header="0.3" footer="0.3"/>
  <pageSetup paperSize="9" scale="92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E6" sqref="E6"/>
    </sheetView>
  </sheetViews>
  <sheetFormatPr defaultColWidth="8.7109375" defaultRowHeight="12.75" x14ac:dyDescent="0.2"/>
  <cols>
    <col min="1" max="1" width="3.85546875" style="3" customWidth="1"/>
    <col min="2" max="5" width="8.7109375" style="3"/>
    <col min="6" max="6" width="24" style="3" customWidth="1"/>
    <col min="7" max="7" width="11.42578125" style="3" customWidth="1"/>
    <col min="8" max="16384" width="8.7109375" style="3"/>
  </cols>
  <sheetData>
    <row r="1" spans="1:7" x14ac:dyDescent="0.2">
      <c r="E1" s="599" t="s">
        <v>865</v>
      </c>
      <c r="F1" s="599"/>
      <c r="G1" s="599"/>
    </row>
    <row r="2" spans="1:7" x14ac:dyDescent="0.2">
      <c r="E2" s="534" t="s">
        <v>344</v>
      </c>
      <c r="F2" s="534"/>
      <c r="G2" s="534"/>
    </row>
    <row r="3" spans="1:7" x14ac:dyDescent="0.2">
      <c r="E3" s="534" t="s">
        <v>850</v>
      </c>
      <c r="F3" s="534"/>
      <c r="G3" s="534"/>
    </row>
    <row r="4" spans="1:7" x14ac:dyDescent="0.2">
      <c r="E4" s="534" t="s">
        <v>851</v>
      </c>
      <c r="F4" s="534"/>
      <c r="G4" s="534"/>
    </row>
    <row r="5" spans="1:7" x14ac:dyDescent="0.2">
      <c r="E5" s="582" t="s">
        <v>834</v>
      </c>
      <c r="F5" s="582"/>
      <c r="G5" s="582"/>
    </row>
    <row r="7" spans="1:7" x14ac:dyDescent="0.2">
      <c r="A7" s="623" t="s">
        <v>566</v>
      </c>
      <c r="B7" s="623"/>
      <c r="C7" s="623"/>
      <c r="D7" s="623"/>
      <c r="E7" s="623"/>
      <c r="F7" s="623"/>
      <c r="G7" s="623"/>
    </row>
    <row r="8" spans="1:7" x14ac:dyDescent="0.2">
      <c r="A8" s="623" t="s">
        <v>567</v>
      </c>
      <c r="B8" s="623"/>
      <c r="C8" s="623"/>
      <c r="D8" s="623"/>
      <c r="E8" s="623"/>
      <c r="F8" s="623"/>
      <c r="G8" s="623"/>
    </row>
    <row r="9" spans="1:7" x14ac:dyDescent="0.2">
      <c r="A9" s="623" t="s">
        <v>806</v>
      </c>
      <c r="B9" s="623"/>
      <c r="C9" s="623"/>
      <c r="D9" s="623"/>
      <c r="E9" s="623"/>
      <c r="F9" s="623"/>
      <c r="G9" s="623"/>
    </row>
    <row r="10" spans="1:7" x14ac:dyDescent="0.2">
      <c r="A10" s="414"/>
      <c r="B10" s="414"/>
      <c r="C10" s="414"/>
      <c r="D10" s="414"/>
      <c r="E10" s="414"/>
      <c r="F10" s="414"/>
      <c r="G10" s="414"/>
    </row>
    <row r="11" spans="1:7" ht="26.25" x14ac:dyDescent="0.25">
      <c r="A11" s="370" t="s">
        <v>46</v>
      </c>
      <c r="B11" s="658" t="s">
        <v>412</v>
      </c>
      <c r="C11" s="658"/>
      <c r="D11" s="658"/>
      <c r="E11" s="658"/>
      <c r="F11" s="658"/>
      <c r="G11" s="371" t="s">
        <v>49</v>
      </c>
    </row>
    <row r="12" spans="1:7" x14ac:dyDescent="0.2">
      <c r="A12" s="13"/>
      <c r="B12" s="659" t="s">
        <v>568</v>
      </c>
      <c r="C12" s="659"/>
      <c r="D12" s="659"/>
      <c r="E12" s="659"/>
      <c r="F12" s="659"/>
      <c r="G12" s="372">
        <v>25256700</v>
      </c>
    </row>
    <row r="13" spans="1:7" x14ac:dyDescent="0.2">
      <c r="A13" s="13"/>
      <c r="B13" s="655" t="s">
        <v>74</v>
      </c>
      <c r="C13" s="656"/>
      <c r="D13" s="656"/>
      <c r="E13" s="656"/>
      <c r="F13" s="657"/>
      <c r="G13" s="11"/>
    </row>
    <row r="14" spans="1:7" ht="29.65" customHeight="1" x14ac:dyDescent="0.2">
      <c r="A14" s="18" t="s">
        <v>341</v>
      </c>
      <c r="B14" s="649" t="s">
        <v>569</v>
      </c>
      <c r="C14" s="650"/>
      <c r="D14" s="650"/>
      <c r="E14" s="650"/>
      <c r="F14" s="651"/>
      <c r="G14" s="11">
        <v>25256700</v>
      </c>
    </row>
    <row r="15" spans="1:7" x14ac:dyDescent="0.2">
      <c r="A15" s="13"/>
      <c r="B15" s="655"/>
      <c r="C15" s="656"/>
      <c r="D15" s="656"/>
      <c r="E15" s="656"/>
      <c r="F15" s="657"/>
      <c r="G15" s="11"/>
    </row>
    <row r="16" spans="1:7" x14ac:dyDescent="0.2">
      <c r="A16" s="13"/>
      <c r="B16" s="655"/>
      <c r="C16" s="656"/>
      <c r="D16" s="656"/>
      <c r="E16" s="656"/>
      <c r="F16" s="657"/>
      <c r="G16" s="11"/>
    </row>
    <row r="17" spans="1:8" x14ac:dyDescent="0.2">
      <c r="A17" s="13"/>
      <c r="B17" s="655"/>
      <c r="C17" s="656"/>
      <c r="D17" s="656"/>
      <c r="E17" s="656"/>
      <c r="F17" s="657"/>
      <c r="G17" s="11"/>
    </row>
    <row r="18" spans="1:8" x14ac:dyDescent="0.2">
      <c r="A18" s="13"/>
      <c r="B18" s="635" t="s">
        <v>570</v>
      </c>
      <c r="C18" s="636"/>
      <c r="D18" s="636"/>
      <c r="E18" s="636"/>
      <c r="F18" s="637"/>
      <c r="G18" s="176">
        <v>25256700</v>
      </c>
    </row>
    <row r="19" spans="1:8" x14ac:dyDescent="0.2">
      <c r="A19" s="13"/>
      <c r="B19" s="655" t="s">
        <v>74</v>
      </c>
      <c r="C19" s="656"/>
      <c r="D19" s="656"/>
      <c r="E19" s="656"/>
      <c r="F19" s="657"/>
      <c r="G19" s="11"/>
    </row>
    <row r="20" spans="1:8" ht="15" customHeight="1" x14ac:dyDescent="0.2">
      <c r="A20" s="18" t="s">
        <v>341</v>
      </c>
      <c r="B20" s="652" t="s">
        <v>571</v>
      </c>
      <c r="C20" s="653"/>
      <c r="D20" s="653"/>
      <c r="E20" s="653"/>
      <c r="F20" s="654"/>
      <c r="G20" s="176">
        <v>500000</v>
      </c>
    </row>
    <row r="21" spans="1:8" ht="31.15" customHeight="1" x14ac:dyDescent="0.2">
      <c r="A21" s="18" t="s">
        <v>342</v>
      </c>
      <c r="B21" s="649" t="s">
        <v>572</v>
      </c>
      <c r="C21" s="650"/>
      <c r="D21" s="650"/>
      <c r="E21" s="650"/>
      <c r="F21" s="651"/>
      <c r="G21" s="176">
        <v>0</v>
      </c>
      <c r="H21" s="177" t="s">
        <v>7</v>
      </c>
    </row>
    <row r="22" spans="1:8" ht="30.6" customHeight="1" x14ac:dyDescent="0.2">
      <c r="A22" s="18" t="s">
        <v>573</v>
      </c>
      <c r="B22" s="649" t="s">
        <v>574</v>
      </c>
      <c r="C22" s="650"/>
      <c r="D22" s="650"/>
      <c r="E22" s="650"/>
      <c r="F22" s="651"/>
      <c r="G22" s="176">
        <v>24756700</v>
      </c>
    </row>
  </sheetData>
  <mergeCells count="20">
    <mergeCell ref="E1:G1"/>
    <mergeCell ref="E2:G2"/>
    <mergeCell ref="E3:G3"/>
    <mergeCell ref="E4:G4"/>
    <mergeCell ref="E5:G5"/>
    <mergeCell ref="A7:G7"/>
    <mergeCell ref="A8:G8"/>
    <mergeCell ref="B11:F11"/>
    <mergeCell ref="B12:F12"/>
    <mergeCell ref="B13:F13"/>
    <mergeCell ref="B14:F14"/>
    <mergeCell ref="A9:G9"/>
    <mergeCell ref="B20:F20"/>
    <mergeCell ref="B21:F21"/>
    <mergeCell ref="B22:F22"/>
    <mergeCell ref="B15:F15"/>
    <mergeCell ref="B16:F16"/>
    <mergeCell ref="B17:F17"/>
    <mergeCell ref="B18:F18"/>
    <mergeCell ref="B19:F1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63"/>
  <sheetViews>
    <sheetView zoomScaleNormal="100" workbookViewId="0">
      <selection activeCell="H5" sqref="H5"/>
    </sheetView>
  </sheetViews>
  <sheetFormatPr defaultRowHeight="15" x14ac:dyDescent="0.25"/>
  <cols>
    <col min="1" max="1" width="4.85546875" style="211" customWidth="1"/>
    <col min="2" max="2" width="78.140625" style="211" customWidth="1"/>
    <col min="3" max="3" width="15.140625" style="268" customWidth="1"/>
    <col min="4" max="4" width="13.7109375" style="211" customWidth="1"/>
    <col min="5" max="5" width="12.85546875" style="211" customWidth="1"/>
  </cols>
  <sheetData>
    <row r="1" spans="1:208" x14ac:dyDescent="0.25">
      <c r="B1" s="212"/>
      <c r="C1" s="505" t="s">
        <v>410</v>
      </c>
      <c r="D1" s="505"/>
      <c r="E1" s="505"/>
    </row>
    <row r="2" spans="1:208" x14ac:dyDescent="0.25">
      <c r="B2" s="506" t="s">
        <v>411</v>
      </c>
      <c r="C2" s="506"/>
      <c r="D2" s="506"/>
      <c r="E2" s="506"/>
    </row>
    <row r="3" spans="1:208" x14ac:dyDescent="0.25">
      <c r="B3" s="505" t="s">
        <v>835</v>
      </c>
      <c r="C3" s="505"/>
      <c r="D3" s="505"/>
      <c r="E3" s="505"/>
    </row>
    <row r="4" spans="1:208" ht="15.75" x14ac:dyDescent="0.25">
      <c r="A4" s="213"/>
      <c r="B4" s="505" t="s">
        <v>661</v>
      </c>
      <c r="C4" s="505"/>
      <c r="D4" s="505"/>
      <c r="E4" s="505"/>
    </row>
    <row r="5" spans="1:208" ht="15.75" customHeight="1" x14ac:dyDescent="0.25">
      <c r="A5" s="213"/>
      <c r="B5" s="505" t="s">
        <v>834</v>
      </c>
      <c r="C5" s="505"/>
      <c r="D5" s="505"/>
      <c r="E5" s="505"/>
    </row>
    <row r="6" spans="1:208" ht="15" customHeight="1" x14ac:dyDescent="0.25">
      <c r="A6" s="213"/>
      <c r="B6" s="507" t="s">
        <v>662</v>
      </c>
      <c r="C6" s="508"/>
      <c r="D6" s="508"/>
      <c r="E6" s="508"/>
    </row>
    <row r="7" spans="1:208" ht="15" customHeight="1" x14ac:dyDescent="0.25">
      <c r="A7" s="213"/>
      <c r="B7" s="214"/>
      <c r="C7" s="214"/>
      <c r="D7" s="213"/>
      <c r="E7" s="213"/>
    </row>
    <row r="8" spans="1:208" ht="18" customHeight="1" thickBot="1" x14ac:dyDescent="0.3">
      <c r="A8" s="213"/>
      <c r="B8" s="213"/>
      <c r="C8" s="215"/>
      <c r="D8" s="213"/>
      <c r="E8" s="394" t="s">
        <v>409</v>
      </c>
    </row>
    <row r="9" spans="1:208" ht="15.75" x14ac:dyDescent="0.25">
      <c r="A9" s="216"/>
      <c r="B9" s="499" t="s">
        <v>412</v>
      </c>
      <c r="C9" s="501" t="s">
        <v>663</v>
      </c>
      <c r="D9" s="501" t="s">
        <v>664</v>
      </c>
      <c r="E9" s="503" t="s">
        <v>665</v>
      </c>
    </row>
    <row r="10" spans="1:208" ht="84" customHeight="1" x14ac:dyDescent="0.25">
      <c r="A10" s="216"/>
      <c r="B10" s="500"/>
      <c r="C10" s="502"/>
      <c r="D10" s="502"/>
      <c r="E10" s="50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</row>
    <row r="11" spans="1:208" ht="21.6" customHeight="1" x14ac:dyDescent="0.25">
      <c r="A11" s="217"/>
      <c r="B11" s="218" t="s">
        <v>413</v>
      </c>
      <c r="C11" s="219">
        <v>125459</v>
      </c>
      <c r="D11" s="219">
        <v>113571</v>
      </c>
      <c r="E11" s="219">
        <v>125278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</row>
    <row r="12" spans="1:208" ht="22.5" customHeight="1" x14ac:dyDescent="0.25">
      <c r="A12" s="220"/>
      <c r="B12" s="221" t="s">
        <v>414</v>
      </c>
      <c r="C12" s="222"/>
      <c r="D12" s="222"/>
      <c r="E12" s="222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</row>
    <row r="13" spans="1:208" ht="15.75" x14ac:dyDescent="0.25">
      <c r="A13" s="223"/>
      <c r="B13" s="224" t="s">
        <v>415</v>
      </c>
      <c r="C13" s="225">
        <v>87154</v>
      </c>
      <c r="D13" s="225">
        <v>80082</v>
      </c>
      <c r="E13" s="226">
        <v>87154</v>
      </c>
      <c r="F13" s="8"/>
      <c r="G13" s="22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</row>
    <row r="14" spans="1:208" ht="15.75" x14ac:dyDescent="0.25">
      <c r="A14" s="220"/>
      <c r="B14" s="221" t="s">
        <v>416</v>
      </c>
      <c r="C14" s="222">
        <v>1215</v>
      </c>
      <c r="D14" s="222">
        <v>1194</v>
      </c>
      <c r="E14" s="228">
        <v>1257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</row>
    <row r="15" spans="1:208" ht="15.75" x14ac:dyDescent="0.25">
      <c r="A15" s="223"/>
      <c r="B15" s="229" t="s">
        <v>417</v>
      </c>
      <c r="C15" s="230">
        <v>1050</v>
      </c>
      <c r="D15" s="230">
        <v>989</v>
      </c>
      <c r="E15" s="231">
        <v>1050</v>
      </c>
      <c r="F15" s="8"/>
      <c r="G15" s="22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</row>
    <row r="16" spans="1:208" ht="15.75" x14ac:dyDescent="0.25">
      <c r="A16" s="223"/>
      <c r="B16" s="229" t="s">
        <v>418</v>
      </c>
      <c r="C16" s="230">
        <v>165</v>
      </c>
      <c r="D16" s="230">
        <v>205</v>
      </c>
      <c r="E16" s="231">
        <v>207</v>
      </c>
      <c r="F16" s="8"/>
      <c r="G16" s="22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</row>
    <row r="17" spans="1:208" ht="15.75" x14ac:dyDescent="0.25">
      <c r="A17" s="223"/>
      <c r="B17" s="221" t="s">
        <v>419</v>
      </c>
      <c r="C17" s="222">
        <v>25192</v>
      </c>
      <c r="D17" s="222">
        <v>20662</v>
      </c>
      <c r="E17" s="228">
        <v>25192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</row>
    <row r="18" spans="1:208" ht="15.75" x14ac:dyDescent="0.25">
      <c r="A18" s="223"/>
      <c r="B18" s="221" t="s">
        <v>61</v>
      </c>
      <c r="C18" s="222">
        <v>6560</v>
      </c>
      <c r="D18" s="222">
        <v>8590</v>
      </c>
      <c r="E18" s="228">
        <v>8590</v>
      </c>
      <c r="F18" s="8"/>
      <c r="G18" s="22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</row>
    <row r="19" spans="1:208" ht="15.75" x14ac:dyDescent="0.25">
      <c r="A19" s="223"/>
      <c r="B19" s="221" t="s">
        <v>420</v>
      </c>
      <c r="C19" s="222">
        <v>855</v>
      </c>
      <c r="D19" s="222">
        <v>862</v>
      </c>
      <c r="E19" s="228">
        <v>870</v>
      </c>
      <c r="F19" s="8"/>
      <c r="G19" s="22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</row>
    <row r="20" spans="1:208" ht="31.5" x14ac:dyDescent="0.25">
      <c r="A20" s="232"/>
      <c r="B20" s="233" t="s">
        <v>421</v>
      </c>
      <c r="C20" s="234">
        <v>0</v>
      </c>
      <c r="D20" s="234">
        <v>0</v>
      </c>
      <c r="E20" s="235"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</row>
    <row r="21" spans="1:208" ht="31.5" x14ac:dyDescent="0.25">
      <c r="A21" s="220"/>
      <c r="B21" s="236" t="s">
        <v>422</v>
      </c>
      <c r="C21" s="237">
        <v>350</v>
      </c>
      <c r="D21" s="237">
        <v>154</v>
      </c>
      <c r="E21" s="237">
        <v>155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</row>
    <row r="22" spans="1:208" ht="15.75" x14ac:dyDescent="0.25">
      <c r="A22" s="220"/>
      <c r="B22" s="224" t="s">
        <v>423</v>
      </c>
      <c r="C22" s="225"/>
      <c r="D22" s="225"/>
      <c r="E22" s="226"/>
      <c r="F22" s="238"/>
      <c r="G22" s="22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</row>
    <row r="23" spans="1:208" ht="15.75" x14ac:dyDescent="0.25">
      <c r="A23" s="220"/>
      <c r="B23" s="221" t="s">
        <v>424</v>
      </c>
      <c r="C23" s="222"/>
      <c r="D23" s="222"/>
      <c r="E23" s="228"/>
    </row>
    <row r="24" spans="1:208" ht="15.75" x14ac:dyDescent="0.25">
      <c r="A24" s="223"/>
      <c r="B24" s="236" t="s">
        <v>425</v>
      </c>
      <c r="C24" s="237">
        <v>0</v>
      </c>
      <c r="D24" s="237"/>
      <c r="E24" s="239"/>
    </row>
    <row r="25" spans="1:208" ht="31.5" x14ac:dyDescent="0.25">
      <c r="A25" s="220"/>
      <c r="B25" s="240" t="s">
        <v>426</v>
      </c>
      <c r="C25" s="222">
        <v>3138</v>
      </c>
      <c r="D25" s="222">
        <v>1470</v>
      </c>
      <c r="E25" s="222">
        <v>1500</v>
      </c>
    </row>
    <row r="26" spans="1:208" ht="47.25" x14ac:dyDescent="0.25">
      <c r="A26" s="223"/>
      <c r="B26" s="241" t="s">
        <v>427</v>
      </c>
      <c r="C26" s="237"/>
      <c r="D26" s="237"/>
      <c r="E26" s="239"/>
      <c r="F26" s="242"/>
      <c r="G26" s="243"/>
    </row>
    <row r="27" spans="1:208" ht="31.5" x14ac:dyDescent="0.25">
      <c r="A27" s="220"/>
      <c r="B27" s="221" t="s">
        <v>428</v>
      </c>
      <c r="C27" s="222">
        <v>995</v>
      </c>
      <c r="D27" s="222">
        <v>115</v>
      </c>
      <c r="E27" s="228">
        <v>115</v>
      </c>
    </row>
    <row r="28" spans="1:208" ht="78.75" x14ac:dyDescent="0.25">
      <c r="A28" s="244"/>
      <c r="B28" s="236" t="s">
        <v>429</v>
      </c>
      <c r="C28" s="237">
        <v>995</v>
      </c>
      <c r="D28" s="237">
        <v>115</v>
      </c>
      <c r="E28" s="239">
        <v>115</v>
      </c>
    </row>
    <row r="29" spans="1:208" ht="47.25" x14ac:dyDescent="0.25">
      <c r="A29" s="244"/>
      <c r="B29" s="245" t="s">
        <v>430</v>
      </c>
      <c r="C29" s="246"/>
      <c r="D29" s="246"/>
      <c r="E29" s="247"/>
    </row>
    <row r="30" spans="1:208" ht="15.75" x14ac:dyDescent="0.25">
      <c r="A30" s="232"/>
      <c r="B30" s="248" t="s">
        <v>431</v>
      </c>
      <c r="C30" s="249">
        <v>0</v>
      </c>
      <c r="D30" s="249">
        <v>442</v>
      </c>
      <c r="E30" s="250">
        <v>445</v>
      </c>
      <c r="G30" s="251"/>
    </row>
    <row r="31" spans="1:208" ht="15.75" x14ac:dyDescent="0.25">
      <c r="A31" s="232"/>
      <c r="B31" s="252" t="s">
        <v>432</v>
      </c>
      <c r="C31" s="253">
        <v>0</v>
      </c>
      <c r="D31" s="253"/>
      <c r="E31" s="254"/>
    </row>
    <row r="32" spans="1:208" ht="15.75" x14ac:dyDescent="0.25">
      <c r="A32" s="255"/>
      <c r="B32" s="256" t="s">
        <v>433</v>
      </c>
      <c r="C32" s="257">
        <v>1020415</v>
      </c>
      <c r="D32" s="257">
        <v>969410</v>
      </c>
      <c r="E32" s="257">
        <v>1020415</v>
      </c>
    </row>
    <row r="33" spans="1:7" ht="47.25" x14ac:dyDescent="0.25">
      <c r="A33" s="232"/>
      <c r="B33" s="258" t="s">
        <v>434</v>
      </c>
      <c r="C33" s="253">
        <v>1020415</v>
      </c>
      <c r="D33" s="253">
        <v>969410</v>
      </c>
      <c r="E33" s="253">
        <v>1020415</v>
      </c>
    </row>
    <row r="34" spans="1:7" ht="31.5" x14ac:dyDescent="0.25">
      <c r="A34" s="259"/>
      <c r="B34" s="260" t="s">
        <v>435</v>
      </c>
      <c r="C34" s="257">
        <v>207420</v>
      </c>
      <c r="D34" s="257">
        <v>207420</v>
      </c>
      <c r="E34" s="261">
        <v>207420</v>
      </c>
      <c r="G34" s="243"/>
    </row>
    <row r="35" spans="1:7" ht="31.5" x14ac:dyDescent="0.25">
      <c r="A35" s="223"/>
      <c r="B35" s="236" t="s">
        <v>436</v>
      </c>
      <c r="C35" s="237">
        <v>164984</v>
      </c>
      <c r="D35" s="237">
        <v>162424</v>
      </c>
      <c r="E35" s="261">
        <v>164984</v>
      </c>
    </row>
    <row r="36" spans="1:7" ht="31.5" x14ac:dyDescent="0.25">
      <c r="A36" s="223"/>
      <c r="B36" s="221" t="s">
        <v>437</v>
      </c>
      <c r="C36" s="222">
        <v>648011</v>
      </c>
      <c r="D36" s="222">
        <v>599566</v>
      </c>
      <c r="E36" s="261">
        <v>648011</v>
      </c>
      <c r="G36" s="243"/>
    </row>
    <row r="37" spans="1:7" ht="15.75" x14ac:dyDescent="0.25">
      <c r="A37" s="223"/>
      <c r="B37" s="221" t="s">
        <v>438</v>
      </c>
      <c r="C37" s="222"/>
      <c r="D37" s="222"/>
      <c r="E37" s="261"/>
      <c r="G37" s="243"/>
    </row>
    <row r="38" spans="1:7" ht="15.75" x14ac:dyDescent="0.25">
      <c r="A38" s="223"/>
      <c r="B38" s="221" t="s">
        <v>439</v>
      </c>
      <c r="C38" s="222"/>
      <c r="D38" s="222"/>
      <c r="E38" s="228"/>
    </row>
    <row r="39" spans="1:7" ht="15.75" x14ac:dyDescent="0.25">
      <c r="A39" s="223"/>
      <c r="B39" s="258" t="s">
        <v>440</v>
      </c>
      <c r="C39" s="253"/>
      <c r="D39" s="253"/>
      <c r="E39" s="254"/>
    </row>
    <row r="40" spans="1:7" ht="15.75" x14ac:dyDescent="0.25">
      <c r="A40" s="223"/>
      <c r="B40" s="258" t="s">
        <v>441</v>
      </c>
      <c r="C40" s="253"/>
      <c r="D40" s="253"/>
      <c r="E40" s="254"/>
    </row>
    <row r="41" spans="1:7" ht="15.75" x14ac:dyDescent="0.25">
      <c r="A41" s="223"/>
      <c r="B41" s="258" t="s">
        <v>442</v>
      </c>
      <c r="C41" s="253"/>
      <c r="D41" s="253"/>
      <c r="E41" s="254"/>
    </row>
    <row r="42" spans="1:7" ht="15.75" x14ac:dyDescent="0.25">
      <c r="A42" s="255"/>
      <c r="B42" s="262" t="s">
        <v>443</v>
      </c>
      <c r="C42" s="257">
        <v>1145874</v>
      </c>
      <c r="D42" s="257">
        <v>1082981</v>
      </c>
      <c r="E42" s="257">
        <v>1145693</v>
      </c>
    </row>
    <row r="43" spans="1:7" ht="15.75" x14ac:dyDescent="0.25">
      <c r="A43" s="213"/>
      <c r="B43" s="263" t="s">
        <v>444</v>
      </c>
      <c r="C43" s="237">
        <v>1186655</v>
      </c>
      <c r="D43" s="237">
        <v>986927</v>
      </c>
      <c r="E43" s="239">
        <v>1186655</v>
      </c>
    </row>
    <row r="44" spans="1:7" ht="15.75" x14ac:dyDescent="0.25">
      <c r="A44" s="213"/>
      <c r="B44" s="221" t="s">
        <v>96</v>
      </c>
      <c r="C44" s="222">
        <v>42024</v>
      </c>
      <c r="D44" s="222">
        <v>33036</v>
      </c>
      <c r="E44" s="228">
        <v>42020</v>
      </c>
    </row>
    <row r="45" spans="1:7" ht="15.75" x14ac:dyDescent="0.25">
      <c r="A45" s="213"/>
      <c r="B45" s="221" t="s">
        <v>445</v>
      </c>
      <c r="C45" s="222">
        <v>2809</v>
      </c>
      <c r="D45" s="222">
        <v>2809</v>
      </c>
      <c r="E45" s="228">
        <v>2809</v>
      </c>
    </row>
    <row r="46" spans="1:7" ht="15.75" x14ac:dyDescent="0.25">
      <c r="A46" s="213"/>
      <c r="B46" s="221" t="s">
        <v>446</v>
      </c>
      <c r="C46" s="222">
        <v>10622</v>
      </c>
      <c r="D46" s="222">
        <v>9697</v>
      </c>
      <c r="E46" s="228">
        <v>10622</v>
      </c>
    </row>
    <row r="47" spans="1:7" ht="15.75" x14ac:dyDescent="0.25">
      <c r="A47" s="213"/>
      <c r="B47" s="221" t="s">
        <v>148</v>
      </c>
      <c r="C47" s="222">
        <v>47220</v>
      </c>
      <c r="D47" s="222">
        <v>42182</v>
      </c>
      <c r="E47" s="228">
        <v>47220</v>
      </c>
    </row>
    <row r="48" spans="1:7" ht="15.75" x14ac:dyDescent="0.25">
      <c r="A48" s="213"/>
      <c r="B48" s="221" t="s">
        <v>159</v>
      </c>
      <c r="C48" s="222">
        <v>141249</v>
      </c>
      <c r="D48" s="222">
        <v>111014</v>
      </c>
      <c r="E48" s="228">
        <v>141249</v>
      </c>
    </row>
    <row r="49" spans="1:5" ht="15.75" x14ac:dyDescent="0.25">
      <c r="A49" s="213"/>
      <c r="B49" s="221" t="s">
        <v>447</v>
      </c>
      <c r="C49" s="222">
        <v>772379</v>
      </c>
      <c r="D49" s="222">
        <v>643493</v>
      </c>
      <c r="E49" s="228">
        <v>772379</v>
      </c>
    </row>
    <row r="50" spans="1:5" ht="15.75" x14ac:dyDescent="0.25">
      <c r="A50" s="213"/>
      <c r="B50" s="236" t="s">
        <v>448</v>
      </c>
      <c r="C50" s="237">
        <v>37631</v>
      </c>
      <c r="D50" s="237">
        <v>21521</v>
      </c>
      <c r="E50" s="228">
        <v>37631</v>
      </c>
    </row>
    <row r="51" spans="1:5" ht="15.75" x14ac:dyDescent="0.25">
      <c r="A51" s="213"/>
      <c r="B51" s="221" t="s">
        <v>195</v>
      </c>
      <c r="C51" s="222">
        <v>12113</v>
      </c>
      <c r="D51" s="222">
        <v>8350</v>
      </c>
      <c r="E51" s="228">
        <v>12113</v>
      </c>
    </row>
    <row r="52" spans="1:5" ht="15.75" x14ac:dyDescent="0.25">
      <c r="A52" s="213"/>
      <c r="B52" s="221" t="s">
        <v>212</v>
      </c>
      <c r="C52" s="222">
        <v>10451</v>
      </c>
      <c r="D52" s="222">
        <v>7107</v>
      </c>
      <c r="E52" s="228">
        <v>10450</v>
      </c>
    </row>
    <row r="53" spans="1:5" ht="15.75" x14ac:dyDescent="0.25">
      <c r="A53" s="213"/>
      <c r="B53" s="221" t="s">
        <v>220</v>
      </c>
      <c r="C53" s="222">
        <v>6892</v>
      </c>
      <c r="D53" s="222">
        <v>5201</v>
      </c>
      <c r="E53" s="228">
        <v>6890</v>
      </c>
    </row>
    <row r="54" spans="1:5" ht="15.75" x14ac:dyDescent="0.25">
      <c r="A54" s="213"/>
      <c r="B54" s="221" t="s">
        <v>449</v>
      </c>
      <c r="C54" s="222">
        <v>17</v>
      </c>
      <c r="D54" s="222">
        <v>17</v>
      </c>
      <c r="E54" s="228">
        <v>17.2</v>
      </c>
    </row>
    <row r="55" spans="1:5" ht="15.75" x14ac:dyDescent="0.25">
      <c r="A55" s="213"/>
      <c r="B55" s="236" t="s">
        <v>450</v>
      </c>
      <c r="C55" s="237">
        <v>103249</v>
      </c>
      <c r="D55" s="237">
        <v>102499</v>
      </c>
      <c r="E55" s="228">
        <v>103249</v>
      </c>
    </row>
    <row r="56" spans="1:5" ht="15.75" x14ac:dyDescent="0.25">
      <c r="A56" s="213"/>
      <c r="B56" s="264" t="s">
        <v>451</v>
      </c>
      <c r="C56" s="222"/>
      <c r="D56" s="222"/>
      <c r="E56" s="228"/>
    </row>
    <row r="57" spans="1:5" ht="15.75" x14ac:dyDescent="0.25">
      <c r="A57" s="213"/>
      <c r="B57" s="221" t="s">
        <v>452</v>
      </c>
      <c r="C57" s="222"/>
      <c r="D57" s="222"/>
      <c r="E57" s="228"/>
    </row>
    <row r="58" spans="1:5" ht="15.75" x14ac:dyDescent="0.25">
      <c r="A58" s="213"/>
      <c r="B58" s="236" t="s">
        <v>352</v>
      </c>
      <c r="C58" s="237">
        <v>1145874</v>
      </c>
      <c r="D58" s="237"/>
      <c r="E58" s="239"/>
    </row>
    <row r="59" spans="1:5" ht="16.5" thickBot="1" x14ac:dyDescent="0.3">
      <c r="A59" s="213"/>
      <c r="B59" s="265" t="s">
        <v>453</v>
      </c>
      <c r="C59" s="266">
        <v>1.0355894278079441</v>
      </c>
      <c r="D59" s="266">
        <v>0.91130592318794146</v>
      </c>
      <c r="E59" s="266">
        <v>1.0357530333169531</v>
      </c>
    </row>
    <row r="60" spans="1:5" ht="15.75" x14ac:dyDescent="0.25">
      <c r="A60" s="213"/>
      <c r="B60" s="213"/>
      <c r="C60" s="267"/>
      <c r="D60" s="213"/>
      <c r="E60" s="213"/>
    </row>
    <row r="61" spans="1:5" ht="15.75" x14ac:dyDescent="0.25">
      <c r="A61" s="213"/>
      <c r="B61" s="213"/>
      <c r="C61" s="267"/>
      <c r="D61" s="213"/>
      <c r="E61" s="213"/>
    </row>
    <row r="62" spans="1:5" ht="15.75" x14ac:dyDescent="0.25">
      <c r="A62" s="213"/>
      <c r="B62" s="213"/>
      <c r="C62" s="267"/>
      <c r="D62" s="213"/>
      <c r="E62" s="213"/>
    </row>
    <row r="63" spans="1:5" ht="15.75" x14ac:dyDescent="0.25">
      <c r="A63" s="213"/>
      <c r="B63" s="213"/>
      <c r="C63" s="267"/>
      <c r="D63" s="213"/>
      <c r="E63" s="213"/>
    </row>
  </sheetData>
  <mergeCells count="10">
    <mergeCell ref="B9:B10"/>
    <mergeCell ref="C9:C10"/>
    <mergeCell ref="D9:D10"/>
    <mergeCell ref="E9:E10"/>
    <mergeCell ref="C1:E1"/>
    <mergeCell ref="B2:E2"/>
    <mergeCell ref="B3:E3"/>
    <mergeCell ref="B4:E4"/>
    <mergeCell ref="B5:E5"/>
    <mergeCell ref="B6:E6"/>
  </mergeCells>
  <pageMargins left="0.7" right="0.7" top="0.75" bottom="0.75" header="0.3" footer="0.3"/>
  <pageSetup paperSize="9" scale="7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111"/>
  <sheetViews>
    <sheetView zoomScaleNormal="100" workbookViewId="0">
      <selection activeCell="H14" sqref="H14"/>
    </sheetView>
  </sheetViews>
  <sheetFormatPr defaultRowHeight="15" x14ac:dyDescent="0.25"/>
  <cols>
    <col min="1" max="1" width="5.140625" customWidth="1"/>
    <col min="2" max="2" width="51.42578125" customWidth="1"/>
    <col min="3" max="3" width="10.42578125" customWidth="1"/>
    <col min="4" max="5" width="8.85546875" customWidth="1"/>
  </cols>
  <sheetData>
    <row r="1" spans="1:211" ht="15" customHeight="1" x14ac:dyDescent="0.25"/>
    <row r="2" spans="1:211" s="2" customFormat="1" ht="12.75" x14ac:dyDescent="0.2">
      <c r="B2" s="415"/>
      <c r="C2" s="648" t="s">
        <v>808</v>
      </c>
      <c r="D2" s="648"/>
      <c r="E2" s="648"/>
    </row>
    <row r="3" spans="1:211" s="2" customFormat="1" ht="12.75" x14ac:dyDescent="0.2">
      <c r="B3" s="648" t="s">
        <v>43</v>
      </c>
      <c r="C3" s="648"/>
      <c r="D3" s="648"/>
      <c r="E3" s="648"/>
    </row>
    <row r="4" spans="1:211" s="2" customFormat="1" ht="12.75" x14ac:dyDescent="0.2">
      <c r="B4" s="648" t="s">
        <v>866</v>
      </c>
      <c r="C4" s="648"/>
      <c r="D4" s="648"/>
      <c r="E4" s="648"/>
    </row>
    <row r="5" spans="1:211" s="2" customFormat="1" ht="12.75" x14ac:dyDescent="0.2">
      <c r="B5" s="648" t="s">
        <v>834</v>
      </c>
      <c r="C5" s="648"/>
      <c r="D5" s="648"/>
      <c r="E5" s="648"/>
    </row>
    <row r="6" spans="1:211" x14ac:dyDescent="0.25">
      <c r="B6" s="93"/>
      <c r="C6" s="93" t="s">
        <v>7</v>
      </c>
    </row>
    <row r="7" spans="1:211" ht="49.7" customHeight="1" x14ac:dyDescent="0.25">
      <c r="A7" s="663" t="s">
        <v>640</v>
      </c>
      <c r="B7" s="663"/>
      <c r="C7" s="663"/>
      <c r="D7" s="663"/>
      <c r="E7" s="663"/>
    </row>
    <row r="8" spans="1:211" ht="18.75" x14ac:dyDescent="0.3">
      <c r="A8" s="94"/>
      <c r="B8" s="94"/>
      <c r="C8" s="94"/>
    </row>
    <row r="9" spans="1:211" ht="12.75" customHeight="1" x14ac:dyDescent="0.25">
      <c r="A9" s="659"/>
      <c r="B9" s="659"/>
      <c r="C9" s="660" t="s">
        <v>340</v>
      </c>
      <c r="D9" s="661"/>
      <c r="E9" s="662"/>
    </row>
    <row r="10" spans="1:211" ht="91.9" customHeight="1" x14ac:dyDescent="0.25">
      <c r="A10" s="659"/>
      <c r="B10" s="659"/>
      <c r="C10" s="417" t="s">
        <v>50</v>
      </c>
      <c r="D10" s="417" t="s">
        <v>454</v>
      </c>
      <c r="E10" s="417" t="s">
        <v>590</v>
      </c>
    </row>
    <row r="11" spans="1:211" ht="13.7" customHeight="1" x14ac:dyDescent="0.25">
      <c r="A11" s="95">
        <v>1</v>
      </c>
      <c r="B11" s="95">
        <v>2</v>
      </c>
      <c r="C11" s="96">
        <v>4</v>
      </c>
      <c r="D11" s="96">
        <v>5</v>
      </c>
      <c r="E11" s="96">
        <v>6</v>
      </c>
    </row>
    <row r="12" spans="1:211" x14ac:dyDescent="0.25">
      <c r="A12" s="97" t="s">
        <v>341</v>
      </c>
      <c r="B12" s="98" t="s">
        <v>199</v>
      </c>
      <c r="C12" s="373">
        <v>2297796</v>
      </c>
      <c r="D12" s="10">
        <v>2297796</v>
      </c>
      <c r="E12" s="10">
        <v>2297796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</row>
    <row r="13" spans="1:211" ht="30" x14ac:dyDescent="0.25">
      <c r="A13" s="99" t="s">
        <v>342</v>
      </c>
      <c r="B13" s="100" t="s">
        <v>343</v>
      </c>
      <c r="C13" s="374">
        <v>36000</v>
      </c>
      <c r="D13" s="10">
        <v>36000</v>
      </c>
      <c r="E13" s="10">
        <v>36000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</row>
    <row r="14" spans="1:211" ht="30" x14ac:dyDescent="0.25">
      <c r="A14" s="99"/>
      <c r="B14" s="100" t="s">
        <v>575</v>
      </c>
      <c r="C14" s="374">
        <v>126029</v>
      </c>
      <c r="D14" s="10">
        <v>131970</v>
      </c>
      <c r="E14" s="10">
        <v>135929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</row>
    <row r="15" spans="1:211" x14ac:dyDescent="0.25">
      <c r="A15" s="99"/>
      <c r="B15" s="100" t="s">
        <v>576</v>
      </c>
      <c r="C15" s="374">
        <v>2229000</v>
      </c>
      <c r="D15" s="374">
        <v>2317000</v>
      </c>
      <c r="E15" s="374">
        <v>2410000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</row>
    <row r="16" spans="1:211" x14ac:dyDescent="0.25">
      <c r="A16" s="99"/>
      <c r="B16" s="100" t="s">
        <v>577</v>
      </c>
      <c r="C16" s="374">
        <v>4128894</v>
      </c>
      <c r="D16" s="10">
        <v>4128894</v>
      </c>
      <c r="E16" s="10">
        <v>4128894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</row>
    <row r="17" spans="1:5" x14ac:dyDescent="0.25">
      <c r="A17" s="101"/>
      <c r="B17" s="102" t="s">
        <v>240</v>
      </c>
      <c r="C17" s="12">
        <v>8817719</v>
      </c>
      <c r="D17" s="12">
        <v>8911660</v>
      </c>
      <c r="E17" s="12">
        <v>9008619</v>
      </c>
    </row>
    <row r="18" spans="1:5" x14ac:dyDescent="0.25">
      <c r="A18" s="103"/>
      <c r="B18" s="104"/>
      <c r="C18" s="103"/>
    </row>
    <row r="19" spans="1:5" x14ac:dyDescent="0.25">
      <c r="A19" s="103"/>
      <c r="B19" s="104"/>
      <c r="C19" s="103"/>
    </row>
    <row r="20" spans="1:5" x14ac:dyDescent="0.25">
      <c r="A20" s="103"/>
      <c r="B20" s="104"/>
      <c r="C20" s="103"/>
    </row>
    <row r="21" spans="1:5" x14ac:dyDescent="0.25">
      <c r="A21" s="103"/>
      <c r="B21" s="104"/>
      <c r="C21" s="103"/>
    </row>
    <row r="22" spans="1:5" x14ac:dyDescent="0.25">
      <c r="A22" s="103"/>
      <c r="B22" s="104"/>
      <c r="C22" s="103"/>
    </row>
    <row r="23" spans="1:5" x14ac:dyDescent="0.25">
      <c r="A23" s="103"/>
      <c r="B23" s="105"/>
      <c r="C23" s="103"/>
    </row>
    <row r="24" spans="1:5" x14ac:dyDescent="0.25">
      <c r="A24" s="103"/>
      <c r="B24" s="104"/>
      <c r="C24" s="103"/>
    </row>
    <row r="25" spans="1:5" x14ac:dyDescent="0.25">
      <c r="A25" s="103"/>
      <c r="B25" s="104"/>
      <c r="C25" s="103"/>
    </row>
    <row r="26" spans="1:5" x14ac:dyDescent="0.25">
      <c r="A26" s="103"/>
      <c r="B26" s="104"/>
      <c r="C26" s="103"/>
    </row>
    <row r="27" spans="1:5" x14ac:dyDescent="0.25">
      <c r="A27" s="103"/>
      <c r="B27" s="104"/>
      <c r="C27" s="103"/>
    </row>
    <row r="28" spans="1:5" x14ac:dyDescent="0.25">
      <c r="A28" s="103"/>
      <c r="B28" s="104"/>
      <c r="C28" s="103"/>
    </row>
    <row r="29" spans="1:5" x14ac:dyDescent="0.25">
      <c r="A29" s="103"/>
      <c r="B29" s="104"/>
      <c r="C29" s="103"/>
    </row>
    <row r="30" spans="1:5" x14ac:dyDescent="0.25">
      <c r="A30" s="103"/>
      <c r="B30" s="104"/>
      <c r="C30" s="103"/>
    </row>
    <row r="31" spans="1:5" x14ac:dyDescent="0.25">
      <c r="A31" s="103"/>
      <c r="B31" s="104"/>
      <c r="C31" s="103"/>
    </row>
    <row r="32" spans="1:5" x14ac:dyDescent="0.25">
      <c r="A32" s="103"/>
      <c r="B32" s="104"/>
      <c r="C32" s="103"/>
    </row>
    <row r="33" spans="1:3" x14ac:dyDescent="0.25">
      <c r="A33" s="103"/>
      <c r="B33" s="104"/>
      <c r="C33" s="103"/>
    </row>
    <row r="34" spans="1:3" x14ac:dyDescent="0.25">
      <c r="A34" s="103"/>
      <c r="B34" s="104"/>
      <c r="C34" s="103"/>
    </row>
    <row r="35" spans="1:3" x14ac:dyDescent="0.25">
      <c r="A35" s="103"/>
      <c r="B35" s="104"/>
      <c r="C35" s="103"/>
    </row>
    <row r="36" spans="1:3" x14ac:dyDescent="0.25">
      <c r="A36" s="103"/>
      <c r="B36" s="104"/>
      <c r="C36" s="103"/>
    </row>
    <row r="37" spans="1:3" x14ac:dyDescent="0.25">
      <c r="A37" s="103"/>
      <c r="B37" s="104"/>
      <c r="C37" s="103"/>
    </row>
    <row r="38" spans="1:3" x14ac:dyDescent="0.25">
      <c r="A38" s="103"/>
      <c r="B38" s="104"/>
      <c r="C38" s="103"/>
    </row>
    <row r="39" spans="1:3" x14ac:dyDescent="0.25">
      <c r="A39" s="103"/>
      <c r="B39" s="104"/>
      <c r="C39" s="103"/>
    </row>
    <row r="40" spans="1:3" x14ac:dyDescent="0.25">
      <c r="A40" s="103"/>
      <c r="B40" s="104"/>
      <c r="C40" s="103"/>
    </row>
    <row r="41" spans="1:3" x14ac:dyDescent="0.25">
      <c r="A41" s="103"/>
      <c r="B41" s="104"/>
      <c r="C41" s="103"/>
    </row>
    <row r="42" spans="1:3" x14ac:dyDescent="0.25">
      <c r="A42" s="103"/>
      <c r="B42" s="104"/>
      <c r="C42" s="103"/>
    </row>
    <row r="43" spans="1:3" x14ac:dyDescent="0.25">
      <c r="A43" s="103"/>
      <c r="B43" s="104"/>
      <c r="C43" s="103"/>
    </row>
    <row r="44" spans="1:3" x14ac:dyDescent="0.25">
      <c r="A44" s="103"/>
      <c r="B44" s="104"/>
      <c r="C44" s="103"/>
    </row>
    <row r="45" spans="1:3" x14ac:dyDescent="0.25">
      <c r="A45" s="103"/>
      <c r="B45" s="104"/>
      <c r="C45" s="103"/>
    </row>
    <row r="46" spans="1:3" x14ac:dyDescent="0.25">
      <c r="A46" s="103"/>
      <c r="B46" s="104"/>
      <c r="C46" s="103"/>
    </row>
    <row r="47" spans="1:3" x14ac:dyDescent="0.25">
      <c r="A47" s="103"/>
      <c r="B47" s="104"/>
      <c r="C47" s="103"/>
    </row>
    <row r="48" spans="1:3" x14ac:dyDescent="0.25">
      <c r="A48" s="103"/>
      <c r="B48" s="104"/>
      <c r="C48" s="103"/>
    </row>
    <row r="49" spans="1:3" x14ac:dyDescent="0.25">
      <c r="A49" s="103"/>
      <c r="B49" s="104"/>
      <c r="C49" s="103"/>
    </row>
    <row r="50" spans="1:3" x14ac:dyDescent="0.25">
      <c r="A50" s="103"/>
      <c r="B50" s="104"/>
      <c r="C50" s="103"/>
    </row>
    <row r="51" spans="1:3" x14ac:dyDescent="0.25">
      <c r="A51" s="103"/>
      <c r="B51" s="104"/>
      <c r="C51" s="103"/>
    </row>
    <row r="52" spans="1:3" x14ac:dyDescent="0.25">
      <c r="A52" s="103"/>
      <c r="B52" s="104"/>
      <c r="C52" s="103"/>
    </row>
    <row r="53" spans="1:3" x14ac:dyDescent="0.25">
      <c r="A53" s="103"/>
      <c r="B53" s="103"/>
      <c r="C53" s="103"/>
    </row>
    <row r="54" spans="1:3" x14ac:dyDescent="0.25">
      <c r="A54" s="103"/>
      <c r="B54" s="103"/>
      <c r="C54" s="103"/>
    </row>
    <row r="55" spans="1:3" x14ac:dyDescent="0.25">
      <c r="A55" s="103"/>
      <c r="B55" s="103"/>
      <c r="C55" s="103"/>
    </row>
    <row r="56" spans="1:3" x14ac:dyDescent="0.25">
      <c r="A56" s="103"/>
      <c r="B56" s="103"/>
      <c r="C56" s="103"/>
    </row>
    <row r="57" spans="1:3" x14ac:dyDescent="0.25">
      <c r="A57" s="103"/>
      <c r="B57" s="103"/>
      <c r="C57" s="103"/>
    </row>
    <row r="58" spans="1:3" x14ac:dyDescent="0.25">
      <c r="A58" s="103"/>
      <c r="B58" s="103"/>
      <c r="C58" s="103"/>
    </row>
    <row r="59" spans="1:3" x14ac:dyDescent="0.25">
      <c r="A59" s="103"/>
      <c r="B59" s="103"/>
      <c r="C59" s="103"/>
    </row>
    <row r="60" spans="1:3" x14ac:dyDescent="0.25">
      <c r="A60" s="103"/>
      <c r="B60" s="103"/>
      <c r="C60" s="103"/>
    </row>
    <row r="61" spans="1:3" x14ac:dyDescent="0.25">
      <c r="A61" s="103"/>
      <c r="B61" s="103"/>
      <c r="C61" s="103"/>
    </row>
    <row r="62" spans="1:3" x14ac:dyDescent="0.25">
      <c r="A62" s="103"/>
      <c r="B62" s="103"/>
      <c r="C62" s="103"/>
    </row>
    <row r="63" spans="1:3" x14ac:dyDescent="0.25">
      <c r="A63" s="103"/>
      <c r="B63" s="103"/>
      <c r="C63" s="103"/>
    </row>
    <row r="64" spans="1:3" x14ac:dyDescent="0.25">
      <c r="A64" s="103"/>
      <c r="B64" s="103"/>
      <c r="C64" s="103"/>
    </row>
    <row r="65" spans="1:3" x14ac:dyDescent="0.25">
      <c r="A65" s="103"/>
      <c r="B65" s="103"/>
      <c r="C65" s="103"/>
    </row>
    <row r="66" spans="1:3" x14ac:dyDescent="0.25">
      <c r="A66" s="103"/>
      <c r="B66" s="103"/>
      <c r="C66" s="103"/>
    </row>
    <row r="67" spans="1:3" x14ac:dyDescent="0.25">
      <c r="A67" s="103"/>
      <c r="B67" s="103"/>
      <c r="C67" s="103"/>
    </row>
    <row r="68" spans="1:3" x14ac:dyDescent="0.25">
      <c r="A68" s="103"/>
      <c r="B68" s="103"/>
      <c r="C68" s="103"/>
    </row>
    <row r="69" spans="1:3" x14ac:dyDescent="0.25">
      <c r="A69" s="103"/>
      <c r="B69" s="103"/>
      <c r="C69" s="103"/>
    </row>
    <row r="70" spans="1:3" x14ac:dyDescent="0.25">
      <c r="A70" s="103"/>
      <c r="B70" s="103"/>
      <c r="C70" s="103"/>
    </row>
    <row r="71" spans="1:3" x14ac:dyDescent="0.25">
      <c r="A71" s="103"/>
      <c r="B71" s="103"/>
      <c r="C71" s="103"/>
    </row>
    <row r="72" spans="1:3" x14ac:dyDescent="0.25">
      <c r="A72" s="103"/>
      <c r="B72" s="103"/>
      <c r="C72" s="103"/>
    </row>
    <row r="73" spans="1:3" x14ac:dyDescent="0.25">
      <c r="A73" s="103"/>
      <c r="B73" s="103"/>
      <c r="C73" s="103"/>
    </row>
    <row r="74" spans="1:3" x14ac:dyDescent="0.25">
      <c r="A74" s="103"/>
      <c r="B74" s="103"/>
      <c r="C74" s="103"/>
    </row>
    <row r="75" spans="1:3" x14ac:dyDescent="0.25">
      <c r="A75" s="103"/>
      <c r="B75" s="103"/>
      <c r="C75" s="103"/>
    </row>
    <row r="76" spans="1:3" x14ac:dyDescent="0.25">
      <c r="A76" s="103"/>
      <c r="B76" s="103"/>
      <c r="C76" s="103"/>
    </row>
    <row r="77" spans="1:3" x14ac:dyDescent="0.25">
      <c r="A77" s="103"/>
      <c r="B77" s="103"/>
      <c r="C77" s="103"/>
    </row>
    <row r="78" spans="1:3" x14ac:dyDescent="0.25">
      <c r="A78" s="103"/>
      <c r="B78" s="103"/>
      <c r="C78" s="103"/>
    </row>
    <row r="79" spans="1:3" x14ac:dyDescent="0.25">
      <c r="A79" s="103"/>
      <c r="B79" s="103"/>
      <c r="C79" s="103"/>
    </row>
    <row r="80" spans="1:3" x14ac:dyDescent="0.25">
      <c r="A80" s="103"/>
      <c r="B80" s="103"/>
      <c r="C80" s="103"/>
    </row>
    <row r="81" spans="1:3" x14ac:dyDescent="0.25">
      <c r="A81" s="103"/>
      <c r="B81" s="103"/>
      <c r="C81" s="103"/>
    </row>
    <row r="82" spans="1:3" x14ac:dyDescent="0.25">
      <c r="A82" s="103"/>
      <c r="B82" s="103"/>
      <c r="C82" s="103"/>
    </row>
    <row r="83" spans="1:3" x14ac:dyDescent="0.25">
      <c r="A83" s="103"/>
      <c r="B83" s="103"/>
      <c r="C83" s="103"/>
    </row>
    <row r="84" spans="1:3" x14ac:dyDescent="0.25">
      <c r="A84" s="103"/>
      <c r="B84" s="103"/>
      <c r="C84" s="103"/>
    </row>
    <row r="85" spans="1:3" x14ac:dyDescent="0.25">
      <c r="A85" s="103"/>
      <c r="B85" s="103"/>
      <c r="C85" s="103"/>
    </row>
    <row r="86" spans="1:3" x14ac:dyDescent="0.25">
      <c r="A86" s="103"/>
      <c r="B86" s="103"/>
      <c r="C86" s="103"/>
    </row>
    <row r="87" spans="1:3" x14ac:dyDescent="0.25">
      <c r="A87" s="103"/>
      <c r="B87" s="103"/>
      <c r="C87" s="103"/>
    </row>
    <row r="88" spans="1:3" x14ac:dyDescent="0.25">
      <c r="A88" s="103"/>
      <c r="B88" s="103"/>
      <c r="C88" s="103"/>
    </row>
    <row r="89" spans="1:3" x14ac:dyDescent="0.25">
      <c r="A89" s="103"/>
      <c r="B89" s="103"/>
      <c r="C89" s="103"/>
    </row>
    <row r="90" spans="1:3" x14ac:dyDescent="0.25">
      <c r="A90" s="103"/>
      <c r="B90" s="103"/>
      <c r="C90" s="103"/>
    </row>
    <row r="91" spans="1:3" x14ac:dyDescent="0.25">
      <c r="A91" s="103"/>
      <c r="B91" s="103"/>
      <c r="C91" s="103"/>
    </row>
    <row r="92" spans="1:3" x14ac:dyDescent="0.25">
      <c r="A92" s="103"/>
      <c r="B92" s="103"/>
      <c r="C92" s="103"/>
    </row>
    <row r="93" spans="1:3" x14ac:dyDescent="0.25">
      <c r="A93" s="103"/>
      <c r="B93" s="103"/>
      <c r="C93" s="103"/>
    </row>
    <row r="94" spans="1:3" x14ac:dyDescent="0.25">
      <c r="A94" s="103"/>
      <c r="B94" s="103"/>
      <c r="C94" s="103"/>
    </row>
    <row r="95" spans="1:3" x14ac:dyDescent="0.25">
      <c r="A95" s="103"/>
      <c r="B95" s="103"/>
      <c r="C95" s="103"/>
    </row>
    <row r="96" spans="1:3" x14ac:dyDescent="0.25">
      <c r="A96" s="103"/>
      <c r="B96" s="103"/>
      <c r="C96" s="103"/>
    </row>
    <row r="97" spans="1:3" x14ac:dyDescent="0.25">
      <c r="A97" s="103"/>
      <c r="B97" s="103"/>
      <c r="C97" s="103"/>
    </row>
    <row r="98" spans="1:3" x14ac:dyDescent="0.25">
      <c r="A98" s="103"/>
      <c r="B98" s="103"/>
      <c r="C98" s="103"/>
    </row>
    <row r="99" spans="1:3" x14ac:dyDescent="0.25">
      <c r="A99" s="103"/>
      <c r="B99" s="103"/>
      <c r="C99" s="103"/>
    </row>
    <row r="100" spans="1:3" x14ac:dyDescent="0.25">
      <c r="A100" s="103"/>
      <c r="B100" s="103"/>
      <c r="C100" s="103"/>
    </row>
    <row r="101" spans="1:3" x14ac:dyDescent="0.25">
      <c r="A101" s="103"/>
      <c r="B101" s="103"/>
      <c r="C101" s="103"/>
    </row>
    <row r="102" spans="1:3" x14ac:dyDescent="0.25">
      <c r="A102" s="103"/>
      <c r="B102" s="103"/>
      <c r="C102" s="103"/>
    </row>
    <row r="103" spans="1:3" x14ac:dyDescent="0.25">
      <c r="A103" s="103"/>
      <c r="B103" s="103"/>
      <c r="C103" s="103"/>
    </row>
    <row r="104" spans="1:3" x14ac:dyDescent="0.25">
      <c r="A104" s="103"/>
      <c r="B104" s="103"/>
      <c r="C104" s="103"/>
    </row>
    <row r="105" spans="1:3" x14ac:dyDescent="0.25">
      <c r="A105" s="103"/>
      <c r="B105" s="103"/>
      <c r="C105" s="103"/>
    </row>
    <row r="106" spans="1:3" x14ac:dyDescent="0.25">
      <c r="A106" s="103"/>
      <c r="B106" s="103"/>
      <c r="C106" s="103"/>
    </row>
    <row r="107" spans="1:3" x14ac:dyDescent="0.25">
      <c r="A107" s="103"/>
      <c r="B107" s="103"/>
      <c r="C107" s="103"/>
    </row>
    <row r="108" spans="1:3" x14ac:dyDescent="0.25">
      <c r="A108" s="103"/>
      <c r="B108" s="103"/>
      <c r="C108" s="103"/>
    </row>
    <row r="109" spans="1:3" x14ac:dyDescent="0.25">
      <c r="A109" s="103"/>
      <c r="B109" s="103"/>
      <c r="C109" s="103"/>
    </row>
    <row r="110" spans="1:3" x14ac:dyDescent="0.25">
      <c r="A110" s="103"/>
      <c r="B110" s="103"/>
      <c r="C110" s="103"/>
    </row>
    <row r="111" spans="1:3" x14ac:dyDescent="0.25">
      <c r="A111" s="103"/>
      <c r="B111" s="103"/>
      <c r="C111" s="103"/>
    </row>
  </sheetData>
  <mergeCells count="8">
    <mergeCell ref="C9:E9"/>
    <mergeCell ref="C2:E2"/>
    <mergeCell ref="B3:E3"/>
    <mergeCell ref="B4:E4"/>
    <mergeCell ref="B5:E5"/>
    <mergeCell ref="A7:E7"/>
    <mergeCell ref="A9:A10"/>
    <mergeCell ref="B9:B10"/>
  </mergeCells>
  <pageMargins left="0.7" right="0.7" top="0.75" bottom="0.75" header="0.3" footer="0.3"/>
  <pageSetup paperSize="9" scale="98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Normal="100" workbookViewId="0">
      <selection activeCell="C14" sqref="C14"/>
    </sheetView>
  </sheetViews>
  <sheetFormatPr defaultRowHeight="15" x14ac:dyDescent="0.25"/>
  <cols>
    <col min="1" max="1" width="5.140625" customWidth="1"/>
    <col min="2" max="2" width="49.42578125" customWidth="1"/>
    <col min="3" max="3" width="19.5703125" customWidth="1"/>
    <col min="4" max="4" width="18.5703125" customWidth="1"/>
  </cols>
  <sheetData>
    <row r="1" spans="1:4" s="3" customFormat="1" ht="12.75" x14ac:dyDescent="0.2">
      <c r="B1" s="2"/>
      <c r="C1" s="402" t="s">
        <v>867</v>
      </c>
      <c r="D1" s="375"/>
    </row>
    <row r="2" spans="1:4" s="3" customFormat="1" ht="12.75" x14ac:dyDescent="0.2">
      <c r="B2" s="559" t="s">
        <v>344</v>
      </c>
      <c r="C2" s="559"/>
      <c r="D2" s="375"/>
    </row>
    <row r="3" spans="1:4" s="3" customFormat="1" ht="12.75" x14ac:dyDescent="0.2">
      <c r="B3" s="559" t="s">
        <v>868</v>
      </c>
      <c r="C3" s="559"/>
      <c r="D3" s="375"/>
    </row>
    <row r="4" spans="1:4" s="3" customFormat="1" ht="12.75" x14ac:dyDescent="0.2">
      <c r="B4" s="559" t="s">
        <v>869</v>
      </c>
      <c r="C4" s="559"/>
      <c r="D4" s="375"/>
    </row>
    <row r="5" spans="1:4" s="3" customFormat="1" ht="12.75" x14ac:dyDescent="0.2">
      <c r="B5" s="121"/>
      <c r="C5" s="119" t="s">
        <v>834</v>
      </c>
      <c r="D5" s="375"/>
    </row>
    <row r="6" spans="1:4" s="3" customFormat="1" ht="12.75" x14ac:dyDescent="0.2">
      <c r="A6" s="3" t="s">
        <v>7</v>
      </c>
      <c r="B6" s="623" t="s">
        <v>641</v>
      </c>
      <c r="C6" s="623"/>
    </row>
    <row r="7" spans="1:4" s="3" customFormat="1" ht="12.75" x14ac:dyDescent="0.2">
      <c r="B7" s="623" t="s">
        <v>7</v>
      </c>
      <c r="C7" s="623"/>
    </row>
    <row r="8" spans="1:4" s="3" customFormat="1" ht="12.75" x14ac:dyDescent="0.2">
      <c r="C8" s="152"/>
    </row>
    <row r="9" spans="1:4" s="3" customFormat="1" ht="21" customHeight="1" x14ac:dyDescent="0.2">
      <c r="A9" s="664" t="s">
        <v>46</v>
      </c>
      <c r="B9" s="665" t="s">
        <v>351</v>
      </c>
      <c r="C9" s="539" t="s">
        <v>352</v>
      </c>
    </row>
    <row r="10" spans="1:4" s="3" customFormat="1" ht="12.75" customHeight="1" x14ac:dyDescent="0.2">
      <c r="A10" s="664"/>
      <c r="B10" s="665"/>
      <c r="C10" s="539"/>
    </row>
    <row r="11" spans="1:4" s="3" customFormat="1" ht="13.7" customHeight="1" x14ac:dyDescent="0.2">
      <c r="A11" s="664"/>
      <c r="B11" s="665"/>
      <c r="C11" s="539"/>
    </row>
    <row r="12" spans="1:4" s="3" customFormat="1" ht="9.75" customHeight="1" x14ac:dyDescent="0.2">
      <c r="A12" s="664"/>
      <c r="B12" s="665"/>
      <c r="C12" s="539"/>
    </row>
    <row r="13" spans="1:4" s="3" customFormat="1" ht="13.7" hidden="1" customHeight="1" x14ac:dyDescent="0.2">
      <c r="A13" s="664"/>
      <c r="B13" s="665"/>
      <c r="C13" s="539"/>
    </row>
    <row r="14" spans="1:4" s="3" customFormat="1" ht="15.75" customHeight="1" x14ac:dyDescent="0.2">
      <c r="A14" s="417">
        <v>1</v>
      </c>
      <c r="B14" s="85" t="str">
        <f>'[1]МБУ ЦБ'!B6</f>
        <v>На выполнение муниципального задания</v>
      </c>
      <c r="C14" s="377">
        <v>4409886</v>
      </c>
      <c r="D14" s="19"/>
    </row>
    <row r="15" spans="1:4" s="3" customFormat="1" ht="15.75" customHeight="1" x14ac:dyDescent="0.2">
      <c r="A15" s="417">
        <v>2</v>
      </c>
      <c r="B15" s="85" t="s">
        <v>139</v>
      </c>
      <c r="C15" s="377">
        <v>145000</v>
      </c>
    </row>
    <row r="16" spans="1:4" s="3" customFormat="1" ht="11.25" customHeight="1" x14ac:dyDescent="0.2">
      <c r="A16" s="417"/>
      <c r="B16" s="337" t="s">
        <v>74</v>
      </c>
      <c r="C16" s="377"/>
    </row>
    <row r="17" spans="1:3" s="3" customFormat="1" ht="12.75" x14ac:dyDescent="0.2">
      <c r="A17" s="417" t="s">
        <v>7</v>
      </c>
      <c r="B17" s="207"/>
      <c r="C17" s="377">
        <v>145000</v>
      </c>
    </row>
    <row r="18" spans="1:3" s="3" customFormat="1" ht="12.75" x14ac:dyDescent="0.2">
      <c r="A18" s="417" t="s">
        <v>7</v>
      </c>
      <c r="B18" s="85"/>
      <c r="C18" s="377"/>
    </row>
    <row r="19" spans="1:3" s="3" customFormat="1" ht="12.75" x14ac:dyDescent="0.2">
      <c r="A19" s="417" t="s">
        <v>7</v>
      </c>
      <c r="B19" s="85"/>
      <c r="C19" s="377"/>
    </row>
    <row r="20" spans="1:3" s="3" customFormat="1" ht="12.75" x14ac:dyDescent="0.2">
      <c r="A20" s="417"/>
      <c r="B20" s="85"/>
      <c r="C20" s="377"/>
    </row>
    <row r="21" spans="1:3" s="3" customFormat="1" ht="12.75" x14ac:dyDescent="0.2">
      <c r="A21" s="417"/>
      <c r="B21" s="85"/>
      <c r="C21" s="377"/>
    </row>
    <row r="22" spans="1:3" s="3" customFormat="1" ht="12.75" x14ac:dyDescent="0.2">
      <c r="A22" s="417"/>
      <c r="B22" s="85"/>
      <c r="C22" s="377"/>
    </row>
    <row r="23" spans="1:3" s="3" customFormat="1" ht="12.75" x14ac:dyDescent="0.2">
      <c r="A23" s="417"/>
      <c r="B23" s="85"/>
      <c r="C23" s="377"/>
    </row>
    <row r="24" spans="1:3" s="3" customFormat="1" ht="12.75" x14ac:dyDescent="0.2">
      <c r="A24" s="417"/>
      <c r="B24" s="85"/>
      <c r="C24" s="377"/>
    </row>
    <row r="25" spans="1:3" s="3" customFormat="1" ht="12.75" x14ac:dyDescent="0.2">
      <c r="A25" s="417"/>
      <c r="B25" s="85"/>
      <c r="C25" s="377"/>
    </row>
    <row r="26" spans="1:3" s="3" customFormat="1" ht="12.75" x14ac:dyDescent="0.2">
      <c r="A26" s="417"/>
      <c r="B26" s="85"/>
      <c r="C26" s="377"/>
    </row>
    <row r="27" spans="1:3" s="3" customFormat="1" ht="12.75" x14ac:dyDescent="0.2">
      <c r="A27" s="417"/>
      <c r="B27" s="85"/>
      <c r="C27" s="377"/>
    </row>
    <row r="28" spans="1:3" s="3" customFormat="1" ht="12.75" x14ac:dyDescent="0.2">
      <c r="A28" s="659" t="s">
        <v>313</v>
      </c>
      <c r="B28" s="659"/>
      <c r="C28" s="378">
        <v>4554886</v>
      </c>
    </row>
    <row r="29" spans="1:3" s="153" customFormat="1" ht="12.75" x14ac:dyDescent="0.2">
      <c r="C29" s="3"/>
    </row>
    <row r="30" spans="1:3" s="3" customFormat="1" ht="12.75" x14ac:dyDescent="0.2"/>
    <row r="31" spans="1:3" s="3" customFormat="1" ht="12.75" x14ac:dyDescent="0.2"/>
    <row r="32" spans="1:3" s="3" customFormat="1" ht="12.75" x14ac:dyDescent="0.2"/>
    <row r="33" s="3" customFormat="1" ht="12.75" x14ac:dyDescent="0.2"/>
    <row r="34" s="3" customFormat="1" ht="12.75" x14ac:dyDescent="0.2"/>
    <row r="35" s="3" customFormat="1" ht="12.75" x14ac:dyDescent="0.2"/>
    <row r="36" s="3" customFormat="1" ht="12.75" x14ac:dyDescent="0.2"/>
    <row r="37" s="3" customFormat="1" ht="12.75" x14ac:dyDescent="0.2"/>
    <row r="38" s="3" customFormat="1" ht="12.75" x14ac:dyDescent="0.2"/>
    <row r="39" s="3" customFormat="1" ht="12.75" x14ac:dyDescent="0.2"/>
  </sheetData>
  <mergeCells count="9">
    <mergeCell ref="A28:B28"/>
    <mergeCell ref="A9:A13"/>
    <mergeCell ref="B9:B13"/>
    <mergeCell ref="C9:C13"/>
    <mergeCell ref="B2:C2"/>
    <mergeCell ref="B3:C3"/>
    <mergeCell ref="B4:C4"/>
    <mergeCell ref="B6:C6"/>
    <mergeCell ref="B7:C7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zoomScaleNormal="100" workbookViewId="0">
      <selection activeCell="B32" sqref="B32"/>
    </sheetView>
  </sheetViews>
  <sheetFormatPr defaultColWidth="8.7109375" defaultRowHeight="15" x14ac:dyDescent="0.25"/>
  <cols>
    <col min="1" max="1" width="3.42578125" style="67" customWidth="1"/>
    <col min="2" max="2" width="50.7109375" style="67" customWidth="1"/>
    <col min="3" max="3" width="10.7109375" style="67" customWidth="1"/>
    <col min="4" max="4" width="18.5703125" style="67" customWidth="1"/>
    <col min="5" max="16384" width="8.7109375" style="67"/>
  </cols>
  <sheetData>
    <row r="1" spans="1:4" s="19" customFormat="1" ht="12.75" x14ac:dyDescent="0.2">
      <c r="B1" s="668" t="s">
        <v>870</v>
      </c>
      <c r="C1" s="668"/>
      <c r="D1" s="379"/>
    </row>
    <row r="2" spans="1:4" s="19" customFormat="1" ht="12.75" x14ac:dyDescent="0.2">
      <c r="B2" s="668" t="s">
        <v>344</v>
      </c>
      <c r="C2" s="668"/>
      <c r="D2" s="379"/>
    </row>
    <row r="3" spans="1:4" s="19" customFormat="1" ht="12.75" x14ac:dyDescent="0.2">
      <c r="B3" s="668" t="s">
        <v>868</v>
      </c>
      <c r="C3" s="668"/>
      <c r="D3" s="379"/>
    </row>
    <row r="4" spans="1:4" s="19" customFormat="1" ht="12.75" x14ac:dyDescent="0.2">
      <c r="B4" s="668" t="s">
        <v>869</v>
      </c>
      <c r="C4" s="668"/>
      <c r="D4" s="379"/>
    </row>
    <row r="5" spans="1:4" s="19" customFormat="1" ht="12.75" x14ac:dyDescent="0.2">
      <c r="B5" s="668" t="s">
        <v>834</v>
      </c>
      <c r="C5" s="668"/>
      <c r="D5" s="379"/>
    </row>
    <row r="6" spans="1:4" s="19" customFormat="1" ht="12.75" x14ac:dyDescent="0.2">
      <c r="A6" s="19" t="s">
        <v>7</v>
      </c>
      <c r="B6" s="597" t="s">
        <v>642</v>
      </c>
      <c r="C6" s="597"/>
    </row>
    <row r="7" spans="1:4" s="19" customFormat="1" ht="12.75" x14ac:dyDescent="0.2">
      <c r="B7" s="597" t="s">
        <v>7</v>
      </c>
      <c r="C7" s="597"/>
    </row>
    <row r="8" spans="1:4" s="19" customFormat="1" ht="12.75" x14ac:dyDescent="0.2">
      <c r="C8" s="21"/>
    </row>
    <row r="9" spans="1:4" s="19" customFormat="1" ht="21" customHeight="1" x14ac:dyDescent="0.2">
      <c r="A9" s="666" t="s">
        <v>46</v>
      </c>
      <c r="B9" s="667" t="s">
        <v>579</v>
      </c>
      <c r="C9" s="667" t="s">
        <v>352</v>
      </c>
    </row>
    <row r="10" spans="1:4" s="19" customFormat="1" ht="12.75" customHeight="1" x14ac:dyDescent="0.2">
      <c r="A10" s="666"/>
      <c r="B10" s="667"/>
      <c r="C10" s="667"/>
    </row>
    <row r="11" spans="1:4" s="19" customFormat="1" ht="13.7" customHeight="1" x14ac:dyDescent="0.2">
      <c r="A11" s="666"/>
      <c r="B11" s="667"/>
      <c r="C11" s="667"/>
    </row>
    <row r="12" spans="1:4" s="19" customFormat="1" ht="9.75" customHeight="1" x14ac:dyDescent="0.2">
      <c r="A12" s="666"/>
      <c r="B12" s="667"/>
      <c r="C12" s="667"/>
    </row>
    <row r="13" spans="1:4" s="19" customFormat="1" ht="13.7" hidden="1" customHeight="1" x14ac:dyDescent="0.2">
      <c r="A13" s="666"/>
      <c r="B13" s="667"/>
      <c r="C13" s="667"/>
    </row>
    <row r="14" spans="1:4" s="19" customFormat="1" ht="13.7" customHeight="1" x14ac:dyDescent="0.2">
      <c r="A14" s="418">
        <v>1</v>
      </c>
      <c r="B14" s="210" t="s">
        <v>580</v>
      </c>
      <c r="C14" s="419"/>
    </row>
    <row r="15" spans="1:4" s="19" customFormat="1" ht="15.75" customHeight="1" x14ac:dyDescent="0.2">
      <c r="A15" s="419"/>
      <c r="B15" s="201" t="s">
        <v>353</v>
      </c>
      <c r="C15" s="380">
        <v>7180288</v>
      </c>
    </row>
    <row r="16" spans="1:4" s="19" customFormat="1" ht="15.75" customHeight="1" x14ac:dyDescent="0.2">
      <c r="A16" s="419"/>
      <c r="B16" s="201" t="s">
        <v>354</v>
      </c>
      <c r="C16" s="380"/>
    </row>
    <row r="17" spans="1:4" s="19" customFormat="1" ht="15.75" customHeight="1" x14ac:dyDescent="0.2">
      <c r="A17" s="419"/>
      <c r="B17" s="201" t="s">
        <v>581</v>
      </c>
      <c r="C17" s="380">
        <v>1007974</v>
      </c>
    </row>
    <row r="18" spans="1:4" s="19" customFormat="1" ht="15.75" customHeight="1" x14ac:dyDescent="0.2">
      <c r="A18" s="419"/>
      <c r="B18" s="201" t="s">
        <v>139</v>
      </c>
      <c r="C18" s="380">
        <v>473000</v>
      </c>
    </row>
    <row r="19" spans="1:4" s="19" customFormat="1" ht="11.25" customHeight="1" x14ac:dyDescent="0.2">
      <c r="A19" s="419"/>
      <c r="B19" s="207" t="s">
        <v>313</v>
      </c>
      <c r="C19" s="380">
        <v>7653288</v>
      </c>
    </row>
    <row r="20" spans="1:4" s="19" customFormat="1" ht="12.75" hidden="1" x14ac:dyDescent="0.2">
      <c r="A20" s="419" t="s">
        <v>7</v>
      </c>
      <c r="B20" s="207"/>
      <c r="C20" s="380"/>
    </row>
    <row r="21" spans="1:4" s="19" customFormat="1" ht="12.75" hidden="1" x14ac:dyDescent="0.2">
      <c r="A21" s="419" t="s">
        <v>7</v>
      </c>
      <c r="B21" s="207"/>
      <c r="C21" s="380"/>
    </row>
    <row r="22" spans="1:4" s="19" customFormat="1" ht="12.75" x14ac:dyDescent="0.2">
      <c r="A22" s="419">
        <v>2</v>
      </c>
      <c r="B22" s="210" t="s">
        <v>582</v>
      </c>
      <c r="C22" s="380"/>
      <c r="D22" s="19" t="s">
        <v>7</v>
      </c>
    </row>
    <row r="23" spans="1:4" s="19" customFormat="1" ht="12.75" x14ac:dyDescent="0.2">
      <c r="A23" s="419"/>
      <c r="B23" s="201" t="s">
        <v>353</v>
      </c>
      <c r="C23" s="380">
        <v>9183906</v>
      </c>
    </row>
    <row r="24" spans="1:4" s="19" customFormat="1" ht="12.75" x14ac:dyDescent="0.2">
      <c r="A24" s="419"/>
      <c r="B24" s="201" t="s">
        <v>354</v>
      </c>
      <c r="C24" s="380"/>
    </row>
    <row r="25" spans="1:4" s="19" customFormat="1" ht="12.75" x14ac:dyDescent="0.2">
      <c r="A25" s="419"/>
      <c r="B25" s="201" t="s">
        <v>581</v>
      </c>
      <c r="C25" s="380">
        <v>709315</v>
      </c>
    </row>
    <row r="26" spans="1:4" s="19" customFormat="1" ht="12.75" x14ac:dyDescent="0.2">
      <c r="A26" s="419"/>
      <c r="B26" s="201" t="s">
        <v>139</v>
      </c>
      <c r="C26" s="380">
        <v>250000</v>
      </c>
    </row>
    <row r="27" spans="1:4" s="19" customFormat="1" ht="12.75" x14ac:dyDescent="0.2">
      <c r="A27" s="485"/>
      <c r="B27" s="207" t="s">
        <v>313</v>
      </c>
      <c r="C27" s="380">
        <v>9433906</v>
      </c>
    </row>
    <row r="28" spans="1:4" s="19" customFormat="1" ht="0.75" customHeight="1" x14ac:dyDescent="0.2">
      <c r="A28" s="419"/>
      <c r="B28" s="207"/>
      <c r="C28" s="380"/>
    </row>
    <row r="29" spans="1:4" s="19" customFormat="1" ht="12.75" x14ac:dyDescent="0.2">
      <c r="A29" s="419">
        <v>3</v>
      </c>
      <c r="B29" s="210" t="s">
        <v>583</v>
      </c>
      <c r="C29" s="380"/>
    </row>
    <row r="30" spans="1:4" s="19" customFormat="1" ht="12.75" x14ac:dyDescent="0.2">
      <c r="A30" s="419"/>
      <c r="B30" s="201" t="s">
        <v>353</v>
      </c>
      <c r="C30" s="380">
        <v>17984119</v>
      </c>
    </row>
    <row r="31" spans="1:4" s="19" customFormat="1" ht="12.75" x14ac:dyDescent="0.2">
      <c r="A31" s="419"/>
      <c r="B31" s="201" t="s">
        <v>354</v>
      </c>
      <c r="C31" s="380"/>
    </row>
    <row r="32" spans="1:4" s="19" customFormat="1" ht="12.75" x14ac:dyDescent="0.2">
      <c r="A32" s="419"/>
      <c r="B32" s="201" t="s">
        <v>581</v>
      </c>
      <c r="C32" s="380">
        <v>2563488</v>
      </c>
    </row>
    <row r="33" spans="1:3" s="19" customFormat="1" ht="12.75" x14ac:dyDescent="0.2">
      <c r="A33" s="419"/>
      <c r="B33" s="201" t="s">
        <v>139</v>
      </c>
      <c r="C33" s="380">
        <v>550000</v>
      </c>
    </row>
    <row r="34" spans="1:3" s="19" customFormat="1" ht="12.75" x14ac:dyDescent="0.2">
      <c r="A34" s="419"/>
      <c r="B34" s="207" t="s">
        <v>313</v>
      </c>
      <c r="C34" s="380">
        <v>18534119</v>
      </c>
    </row>
    <row r="35" spans="1:3" s="19" customFormat="1" ht="12.75" hidden="1" x14ac:dyDescent="0.2">
      <c r="A35" s="419"/>
      <c r="B35" s="207"/>
      <c r="C35" s="380"/>
    </row>
    <row r="36" spans="1:3" s="19" customFormat="1" ht="12.75" x14ac:dyDescent="0.2">
      <c r="A36" s="419">
        <v>4</v>
      </c>
      <c r="B36" s="210" t="s">
        <v>584</v>
      </c>
      <c r="C36" s="380"/>
    </row>
    <row r="37" spans="1:3" s="19" customFormat="1" ht="12.75" x14ac:dyDescent="0.2">
      <c r="A37" s="419"/>
      <c r="B37" s="201" t="s">
        <v>353</v>
      </c>
      <c r="C37" s="380">
        <v>6199744</v>
      </c>
    </row>
    <row r="38" spans="1:3" s="19" customFormat="1" ht="12.75" x14ac:dyDescent="0.2">
      <c r="A38" s="419"/>
      <c r="B38" s="201" t="s">
        <v>354</v>
      </c>
      <c r="C38" s="380"/>
    </row>
    <row r="39" spans="1:3" s="19" customFormat="1" ht="12.75" x14ac:dyDescent="0.2">
      <c r="A39" s="419"/>
      <c r="B39" s="201" t="s">
        <v>581</v>
      </c>
      <c r="C39" s="380">
        <v>1107527</v>
      </c>
    </row>
    <row r="40" spans="1:3" s="19" customFormat="1" ht="12.75" x14ac:dyDescent="0.2">
      <c r="A40" s="419"/>
      <c r="B40" s="201" t="s">
        <v>139</v>
      </c>
      <c r="C40" s="380">
        <v>651000</v>
      </c>
    </row>
    <row r="41" spans="1:3" s="19" customFormat="1" ht="12.75" x14ac:dyDescent="0.2">
      <c r="A41" s="419"/>
      <c r="B41" s="207" t="s">
        <v>313</v>
      </c>
      <c r="C41" s="380">
        <v>6850744</v>
      </c>
    </row>
    <row r="42" spans="1:3" s="19" customFormat="1" ht="12.75" hidden="1" x14ac:dyDescent="0.2">
      <c r="A42" s="419"/>
      <c r="B42" s="207"/>
      <c r="C42" s="380"/>
    </row>
    <row r="43" spans="1:3" s="19" customFormat="1" ht="12.75" x14ac:dyDescent="0.2">
      <c r="A43" s="419">
        <v>5</v>
      </c>
      <c r="B43" s="210" t="s">
        <v>585</v>
      </c>
      <c r="C43" s="380"/>
    </row>
    <row r="44" spans="1:3" s="19" customFormat="1" ht="12.75" x14ac:dyDescent="0.2">
      <c r="A44" s="419"/>
      <c r="B44" s="201" t="s">
        <v>353</v>
      </c>
      <c r="C44" s="380">
        <v>13145476</v>
      </c>
    </row>
    <row r="45" spans="1:3" s="19" customFormat="1" ht="12.75" x14ac:dyDescent="0.2">
      <c r="A45" s="419"/>
      <c r="B45" s="201" t="s">
        <v>354</v>
      </c>
      <c r="C45" s="380"/>
    </row>
    <row r="46" spans="1:3" s="19" customFormat="1" ht="12.75" x14ac:dyDescent="0.2">
      <c r="A46" s="419"/>
      <c r="B46" s="201" t="s">
        <v>581</v>
      </c>
      <c r="C46" s="380">
        <v>3503498</v>
      </c>
    </row>
    <row r="47" spans="1:3" s="19" customFormat="1" ht="12.75" x14ac:dyDescent="0.2">
      <c r="A47" s="419"/>
      <c r="B47" s="201" t="s">
        <v>139</v>
      </c>
      <c r="C47" s="380">
        <v>608250</v>
      </c>
    </row>
    <row r="48" spans="1:3" s="19" customFormat="1" ht="12.75" x14ac:dyDescent="0.2">
      <c r="A48" s="419"/>
      <c r="B48" s="201" t="s">
        <v>809</v>
      </c>
      <c r="C48" s="380">
        <v>49213</v>
      </c>
    </row>
    <row r="49" spans="1:5" s="19" customFormat="1" ht="12.75" x14ac:dyDescent="0.2">
      <c r="A49" s="419"/>
      <c r="B49" s="201" t="s">
        <v>810</v>
      </c>
      <c r="C49" s="380">
        <v>49213</v>
      </c>
    </row>
    <row r="50" spans="1:5" s="19" customFormat="1" ht="12.75" x14ac:dyDescent="0.2">
      <c r="A50" s="419"/>
      <c r="B50" s="201" t="s">
        <v>811</v>
      </c>
      <c r="C50" s="380">
        <v>49141</v>
      </c>
    </row>
    <row r="51" spans="1:5" s="19" customFormat="1" ht="12.75" x14ac:dyDescent="0.2">
      <c r="A51" s="419"/>
      <c r="B51" s="201" t="s">
        <v>812</v>
      </c>
      <c r="C51" s="380">
        <v>49131</v>
      </c>
    </row>
    <row r="52" spans="1:5" s="19" customFormat="1" ht="12.75" x14ac:dyDescent="0.2">
      <c r="A52" s="419"/>
      <c r="B52" s="207" t="s">
        <v>813</v>
      </c>
      <c r="C52" s="380">
        <v>196698</v>
      </c>
    </row>
    <row r="53" spans="1:5" s="19" customFormat="1" ht="12.75" x14ac:dyDescent="0.2">
      <c r="A53" s="419"/>
      <c r="B53" s="207" t="s">
        <v>313</v>
      </c>
      <c r="C53" s="380">
        <v>13753726</v>
      </c>
    </row>
    <row r="54" spans="1:5" s="19" customFormat="1" ht="12.75" x14ac:dyDescent="0.2">
      <c r="A54" s="419"/>
      <c r="B54" s="207" t="s">
        <v>586</v>
      </c>
      <c r="C54" s="380">
        <v>53693533</v>
      </c>
      <c r="E54" s="19" t="s">
        <v>7</v>
      </c>
    </row>
    <row r="55" spans="1:5" s="19" customFormat="1" ht="12.75" x14ac:dyDescent="0.2">
      <c r="A55" s="419"/>
      <c r="B55" s="201" t="s">
        <v>354</v>
      </c>
      <c r="C55" s="380"/>
    </row>
    <row r="56" spans="1:5" s="19" customFormat="1" ht="12.75" x14ac:dyDescent="0.2">
      <c r="A56" s="419"/>
      <c r="B56" s="201" t="s">
        <v>581</v>
      </c>
      <c r="C56" s="380">
        <v>8891802</v>
      </c>
    </row>
    <row r="57" spans="1:5" s="19" customFormat="1" ht="12.75" x14ac:dyDescent="0.2">
      <c r="A57" s="419"/>
      <c r="B57" s="207" t="s">
        <v>587</v>
      </c>
      <c r="C57" s="380">
        <v>2532250</v>
      </c>
    </row>
    <row r="58" spans="1:5" s="19" customFormat="1" ht="12.75" x14ac:dyDescent="0.2">
      <c r="A58" s="208"/>
      <c r="B58" s="208" t="s">
        <v>588</v>
      </c>
      <c r="C58" s="381">
        <v>56225783</v>
      </c>
    </row>
    <row r="59" spans="1:5" s="22" customFormat="1" ht="12.75" x14ac:dyDescent="0.2">
      <c r="C59" s="27"/>
    </row>
    <row r="60" spans="1:5" s="19" customFormat="1" ht="12.75" x14ac:dyDescent="0.2"/>
    <row r="61" spans="1:5" s="19" customFormat="1" ht="12.75" x14ac:dyDescent="0.2"/>
    <row r="62" spans="1:5" s="19" customFormat="1" ht="12.75" x14ac:dyDescent="0.2"/>
    <row r="63" spans="1:5" s="19" customFormat="1" ht="12.75" x14ac:dyDescent="0.2"/>
    <row r="64" spans="1:5" s="19" customFormat="1" ht="12.75" x14ac:dyDescent="0.2"/>
    <row r="65" s="19" customFormat="1" ht="12.75" x14ac:dyDescent="0.2"/>
    <row r="66" s="19" customFormat="1" ht="12.75" x14ac:dyDescent="0.2"/>
    <row r="67" s="19" customFormat="1" ht="12.75" x14ac:dyDescent="0.2"/>
    <row r="68" s="19" customFormat="1" ht="12.75" x14ac:dyDescent="0.2"/>
    <row r="69" s="19" customFormat="1" ht="12.75" x14ac:dyDescent="0.2"/>
  </sheetData>
  <mergeCells count="10">
    <mergeCell ref="B7:C7"/>
    <mergeCell ref="A9:A13"/>
    <mergeCell ref="B9:B13"/>
    <mergeCell ref="C9:C13"/>
    <mergeCell ref="B1:C1"/>
    <mergeCell ref="B2:C2"/>
    <mergeCell ref="B3:C3"/>
    <mergeCell ref="B4:C4"/>
    <mergeCell ref="B5:C5"/>
    <mergeCell ref="B6:C6"/>
  </mergeCells>
  <pageMargins left="0.7" right="0.7" top="0.75" bottom="0.75" header="0.3" footer="0.3"/>
  <pageSetup paperSize="9" scale="99" orientation="portrait" verticalDpi="0" r:id="rId1"/>
  <rowBreaks count="1" manualBreakCount="1">
    <brk id="59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zoomScaleNormal="100" workbookViewId="0">
      <selection activeCell="B7" sqref="B7:C7"/>
    </sheetView>
  </sheetViews>
  <sheetFormatPr defaultRowHeight="15" x14ac:dyDescent="0.25"/>
  <cols>
    <col min="1" max="1" width="5.140625" customWidth="1"/>
    <col min="2" max="2" width="57.7109375" customWidth="1"/>
    <col min="3" max="3" width="19.5703125" customWidth="1"/>
    <col min="4" max="4" width="18.5703125" customWidth="1"/>
  </cols>
  <sheetData>
    <row r="1" spans="1:4" s="3" customFormat="1" ht="12.75" x14ac:dyDescent="0.2">
      <c r="B1" s="2"/>
      <c r="C1" s="480" t="s">
        <v>871</v>
      </c>
      <c r="D1" s="375"/>
    </row>
    <row r="2" spans="1:4" s="3" customFormat="1" ht="12.75" x14ac:dyDescent="0.2">
      <c r="B2" s="559" t="s">
        <v>344</v>
      </c>
      <c r="C2" s="559"/>
      <c r="D2" s="375"/>
    </row>
    <row r="3" spans="1:4" s="3" customFormat="1" ht="12.75" x14ac:dyDescent="0.2">
      <c r="B3" s="559" t="s">
        <v>868</v>
      </c>
      <c r="C3" s="559"/>
      <c r="D3" s="375"/>
    </row>
    <row r="4" spans="1:4" s="3" customFormat="1" ht="12.75" x14ac:dyDescent="0.2">
      <c r="B4" s="559" t="s">
        <v>869</v>
      </c>
      <c r="C4" s="559"/>
      <c r="D4" s="375"/>
    </row>
    <row r="5" spans="1:4" s="3" customFormat="1" ht="12.75" x14ac:dyDescent="0.2">
      <c r="B5" s="121"/>
      <c r="C5" s="119" t="s">
        <v>872</v>
      </c>
      <c r="D5" s="375"/>
    </row>
    <row r="6" spans="1:4" s="3" customFormat="1" ht="12.75" x14ac:dyDescent="0.2">
      <c r="B6" s="623" t="s">
        <v>643</v>
      </c>
      <c r="C6" s="623"/>
    </row>
    <row r="7" spans="1:4" s="3" customFormat="1" ht="12.75" x14ac:dyDescent="0.2">
      <c r="B7" s="623" t="s">
        <v>7</v>
      </c>
      <c r="C7" s="623"/>
    </row>
    <row r="8" spans="1:4" s="3" customFormat="1" ht="13.5" thickBot="1" x14ac:dyDescent="0.25">
      <c r="C8" s="150"/>
    </row>
    <row r="9" spans="1:4" s="3" customFormat="1" ht="21" customHeight="1" x14ac:dyDescent="0.2">
      <c r="A9" s="669" t="s">
        <v>46</v>
      </c>
      <c r="B9" s="671" t="s">
        <v>351</v>
      </c>
      <c r="C9" s="673" t="s">
        <v>352</v>
      </c>
    </row>
    <row r="10" spans="1:4" s="3" customFormat="1" ht="12.75" customHeight="1" x14ac:dyDescent="0.2">
      <c r="A10" s="670"/>
      <c r="B10" s="672"/>
      <c r="C10" s="674"/>
    </row>
    <row r="11" spans="1:4" s="3" customFormat="1" ht="13.7" customHeight="1" x14ac:dyDescent="0.2">
      <c r="A11" s="670"/>
      <c r="B11" s="672"/>
      <c r="C11" s="674"/>
    </row>
    <row r="12" spans="1:4" s="3" customFormat="1" ht="9.75" customHeight="1" x14ac:dyDescent="0.2">
      <c r="A12" s="670"/>
      <c r="B12" s="672"/>
      <c r="C12" s="674"/>
    </row>
    <row r="13" spans="1:4" s="3" customFormat="1" ht="13.7" hidden="1" customHeight="1" x14ac:dyDescent="0.2">
      <c r="A13" s="670"/>
      <c r="B13" s="672"/>
      <c r="C13" s="675"/>
    </row>
    <row r="14" spans="1:4" s="3" customFormat="1" ht="15.75" customHeight="1" x14ac:dyDescent="0.2">
      <c r="A14" s="479">
        <v>1</v>
      </c>
      <c r="B14" s="478" t="str">
        <f>'[1]МБУ ЖКХ контр обн'!A6</f>
        <v>На выполнение муниципального задания</v>
      </c>
      <c r="C14" s="151">
        <f>'[1]МБУ ЖКХ контр обн'!B6</f>
        <v>20474267</v>
      </c>
      <c r="D14" s="19"/>
    </row>
    <row r="15" spans="1:4" s="3" customFormat="1" ht="15" customHeight="1" x14ac:dyDescent="0.2">
      <c r="A15" s="479">
        <v>2</v>
      </c>
      <c r="B15" s="478" t="str">
        <f>'[1]МБУ ЖКХ контр обн'!A7</f>
        <v>в том числе:</v>
      </c>
      <c r="C15" s="151" t="s">
        <v>7</v>
      </c>
    </row>
    <row r="16" spans="1:4" s="3" customFormat="1" ht="11.25" hidden="1" customHeight="1" x14ac:dyDescent="0.2">
      <c r="A16" s="479"/>
      <c r="B16" s="478" t="str">
        <f>'[1]МБУ ЖКХ контр обн'!A8</f>
        <v>0501</v>
      </c>
      <c r="C16" s="151">
        <f>'[1]МБУ ЖКХ контр обн'!B8</f>
        <v>0</v>
      </c>
    </row>
    <row r="17" spans="1:3" s="3" customFormat="1" ht="12.75" x14ac:dyDescent="0.2">
      <c r="A17" s="479" t="s">
        <v>7</v>
      </c>
      <c r="B17" s="478" t="str">
        <f>'[1]МБУ ЖКХ контр обн'!A9</f>
        <v>0502</v>
      </c>
      <c r="C17" s="151">
        <f>'[1]МБУ ЖКХ контр обн'!B9</f>
        <v>883592</v>
      </c>
    </row>
    <row r="18" spans="1:3" s="3" customFormat="1" ht="12.75" x14ac:dyDescent="0.2">
      <c r="A18" s="479" t="s">
        <v>7</v>
      </c>
      <c r="B18" s="478" t="str">
        <f>'[1]МБУ ЖКХ контр обн'!A10</f>
        <v>0503</v>
      </c>
      <c r="C18" s="151">
        <f>'[1]МБУ ЖКХ контр обн'!B10</f>
        <v>5382108</v>
      </c>
    </row>
    <row r="19" spans="1:3" s="3" customFormat="1" ht="12.75" x14ac:dyDescent="0.2">
      <c r="A19" s="479"/>
      <c r="B19" s="376" t="s">
        <v>578</v>
      </c>
      <c r="C19" s="151">
        <f>'[1]МБУ ЖКХ'!AO11</f>
        <v>14208567</v>
      </c>
    </row>
    <row r="20" spans="1:3" s="3" customFormat="1" ht="11.25" customHeight="1" x14ac:dyDescent="0.2">
      <c r="A20" s="479" t="s">
        <v>7</v>
      </c>
      <c r="B20" s="478" t="str">
        <f>'[1]МБУ ЖКХ контр обн'!A11</f>
        <v>Иные субсидии</v>
      </c>
      <c r="C20" s="151">
        <f>'[1]МБУ ЖКХ контр обн'!B11</f>
        <v>15922894.060000001</v>
      </c>
    </row>
    <row r="21" spans="1:3" s="3" customFormat="1" ht="12.75" customHeight="1" x14ac:dyDescent="0.2">
      <c r="A21" s="479"/>
      <c r="B21" s="478" t="str">
        <f>'[1]МБУ ЖКХ контр обн'!A12</f>
        <v>в том числе:</v>
      </c>
      <c r="C21" s="151" t="s">
        <v>7</v>
      </c>
    </row>
    <row r="22" spans="1:3" s="3" customFormat="1" ht="25.5" customHeight="1" x14ac:dyDescent="0.2">
      <c r="A22" s="479"/>
      <c r="B22" s="478" t="str">
        <f>'[1]МБУ ЖКХ контр обн'!A13</f>
        <v>0501</v>
      </c>
      <c r="C22" s="151">
        <f>'[1]МБУ ЖКХ контр обн'!B13</f>
        <v>444088.06</v>
      </c>
    </row>
    <row r="23" spans="1:3" s="3" customFormat="1" ht="12.75" customHeight="1" x14ac:dyDescent="0.2">
      <c r="A23" s="479"/>
      <c r="B23" s="478" t="str">
        <f>'[1]МБУ ЖКХ контр обн'!A14</f>
        <v>из них:</v>
      </c>
      <c r="C23" s="151">
        <f>'[1]МБУ ЖКХ контр обн'!B14</f>
        <v>0</v>
      </c>
    </row>
    <row r="24" spans="1:3" s="3" customFormat="1" ht="29.25" customHeight="1" x14ac:dyDescent="0.2">
      <c r="A24" s="479"/>
      <c r="B24" s="478" t="str">
        <f>'[1]МБУ ЖКХ контр обн'!A15</f>
        <v>взносы на капитальный ремонт жилдомов (некомерческий фонд), согл Закону РД №57 от 09.07.2013 г.</v>
      </c>
      <c r="C24" s="151">
        <f>'[1]МБУ ЖКХ контр обн'!B15</f>
        <v>258763</v>
      </c>
    </row>
    <row r="25" spans="1:3" s="3" customFormat="1" ht="12.75" customHeight="1" x14ac:dyDescent="0.2">
      <c r="A25" s="479"/>
      <c r="B25" s="478" t="str">
        <f>'[1]МБУ ЖКХ контр обн'!A16</f>
        <v>на составление проекта санитарной зоны</v>
      </c>
      <c r="C25" s="151">
        <f>'[1]МБУ ЖКХ контр обн'!B16</f>
        <v>0</v>
      </c>
    </row>
    <row r="26" spans="1:3" s="3" customFormat="1" ht="12" customHeight="1" x14ac:dyDescent="0.2">
      <c r="A26" s="479"/>
      <c r="B26" s="478" t="str">
        <f>'[1]МБУ ЖКХ контр обн'!A17</f>
        <v>на составление проектно-сметной документации</v>
      </c>
      <c r="C26" s="151">
        <f>'[1]МБУ ЖКХ контр обн'!B17</f>
        <v>185325.06</v>
      </c>
    </row>
    <row r="27" spans="1:3" s="3" customFormat="1" ht="12.75" hidden="1" customHeight="1" x14ac:dyDescent="0.2">
      <c r="A27" s="479"/>
      <c r="B27" s="478">
        <f>'[1]МБУ ЖКХ контр обн'!A18</f>
        <v>0</v>
      </c>
      <c r="C27" s="151">
        <f>'[1]МБУ ЖКХ контр обн'!B18</f>
        <v>0</v>
      </c>
    </row>
    <row r="28" spans="1:3" s="3" customFormat="1" ht="12.75" hidden="1" customHeight="1" x14ac:dyDescent="0.2">
      <c r="A28" s="479"/>
      <c r="B28" s="478">
        <f>'[1]МБУ ЖКХ контр обн'!A19</f>
        <v>0</v>
      </c>
      <c r="C28" s="151">
        <f>'[1]МБУ ЖКХ контр обн'!B19</f>
        <v>0</v>
      </c>
    </row>
    <row r="29" spans="1:3" s="3" customFormat="1" ht="12.75" customHeight="1" x14ac:dyDescent="0.2">
      <c r="A29" s="479"/>
      <c r="B29" s="478" t="str">
        <f>'[1]МБУ ЖКХ контр обн'!A20</f>
        <v>0502</v>
      </c>
      <c r="C29" s="151">
        <f>SUM(C31:C41)</f>
        <v>11225806</v>
      </c>
    </row>
    <row r="30" spans="1:3" s="3" customFormat="1" ht="12.75" customHeight="1" x14ac:dyDescent="0.2">
      <c r="A30" s="479"/>
      <c r="B30" s="478" t="str">
        <f>'[1]МБУ ЖКХ контр обн'!A21</f>
        <v>из них:</v>
      </c>
      <c r="C30" s="151">
        <f>'[1]МБУ ЖКХ контр обн'!B21</f>
        <v>0</v>
      </c>
    </row>
    <row r="31" spans="1:3" s="3" customFormat="1" ht="12.75" customHeight="1" x14ac:dyDescent="0.2">
      <c r="A31" s="479"/>
      <c r="B31" s="478" t="str">
        <f>'[1]МБУ ЖКХ контр обн'!A22</f>
        <v>на строительство канализации в местности "Бакьура" с. Ботлих</v>
      </c>
      <c r="C31" s="151">
        <f>'[1]МБУ ЖКХ контр обн'!B22</f>
        <v>8398686</v>
      </c>
    </row>
    <row r="32" spans="1:3" s="3" customFormat="1" ht="12.75" customHeight="1" x14ac:dyDescent="0.2">
      <c r="A32" s="479"/>
      <c r="B32" s="478" t="str">
        <f>'[1]МБУ ЖКХ контр обн'!A23</f>
        <v>на ремонт водопровода в местности "Адинч!о" ул.Лисья нора с.Ботлих</v>
      </c>
      <c r="C32" s="151">
        <f>'[1]МБУ ЖКХ контр обн'!B23</f>
        <v>278300</v>
      </c>
    </row>
    <row r="33" spans="1:3" s="3" customFormat="1" ht="24.75" customHeight="1" x14ac:dyDescent="0.2">
      <c r="A33" s="479"/>
      <c r="B33" s="478" t="str">
        <f>'[1]МБУ ЖКХ контр обн'!A24</f>
        <v>Устройство ливневого и поливного канала по ул.Ботлихская рядом домом 258 "Сибарда" в с.Ботлих</v>
      </c>
      <c r="C33" s="151">
        <f>'[1]МБУ ЖКХ контр обн'!B24</f>
        <v>210820</v>
      </c>
    </row>
    <row r="34" spans="1:3" s="3" customFormat="1" ht="12.75" customHeight="1" x14ac:dyDescent="0.2">
      <c r="A34" s="479"/>
      <c r="B34" s="478" t="str">
        <f>'[1]МБУ ЖКХ контр обн'!A25</f>
        <v>Установка шлюзов на водозаборе в местности "Хандоса" с.Ботлих</v>
      </c>
      <c r="C34" s="151">
        <f>'[1]МБУ ЖКХ контр обн'!B25</f>
        <v>150000</v>
      </c>
    </row>
    <row r="35" spans="1:3" s="3" customFormat="1" ht="12.75" customHeight="1" x14ac:dyDescent="0.2">
      <c r="A35" s="479"/>
      <c r="B35" s="478" t="str">
        <f>'[1]МБУ ЖКХ контр обн'!A26</f>
        <v>Капитальный ремонт ливневой канализации "Эскиев двор" с.Ботлих</v>
      </c>
      <c r="C35" s="151">
        <f>'[1]МБУ ЖКХ контр обн'!B26</f>
        <v>100000</v>
      </c>
    </row>
    <row r="36" spans="1:3" s="3" customFormat="1" ht="12.75" customHeight="1" x14ac:dyDescent="0.2">
      <c r="A36" s="479"/>
      <c r="B36" s="478" t="str">
        <f>'[1]МБУ ЖКХ контр обн'!A27</f>
        <v>Устройство линии канализации в местности "Инциликьихъ от д/дома Андалова с.Ботлих</v>
      </c>
      <c r="C36" s="151">
        <f>'[1]МБУ ЖКХ контр обн'!B27</f>
        <v>650000</v>
      </c>
    </row>
    <row r="37" spans="1:3" s="3" customFormat="1" ht="0.75" customHeight="1" x14ac:dyDescent="0.2">
      <c r="A37" s="479"/>
      <c r="B37" s="478">
        <f>'[1]МБУ ЖКХ контр обн'!A28</f>
        <v>0</v>
      </c>
      <c r="C37" s="151">
        <f>'[1]МБУ ЖКХ контр обн'!B28</f>
        <v>0</v>
      </c>
    </row>
    <row r="38" spans="1:3" s="3" customFormat="1" ht="12.75" hidden="1" customHeight="1" x14ac:dyDescent="0.2">
      <c r="A38" s="479"/>
      <c r="B38" s="478">
        <f>'[1]МБУ ЖКХ контр обн'!A29</f>
        <v>0</v>
      </c>
      <c r="C38" s="151">
        <f>'[1]МБУ ЖКХ контр обн'!B29</f>
        <v>0</v>
      </c>
    </row>
    <row r="39" spans="1:3" s="3" customFormat="1" ht="26.25" customHeight="1" x14ac:dyDescent="0.2">
      <c r="A39" s="479"/>
      <c r="B39" s="478" t="str">
        <f>'[1]МБУ ЖКХ контр обн'!A30</f>
        <v>Кап.ремонт водопровода  по ул.Центральная до здания начальных классов БСШ№1 и до угла лесхоза</v>
      </c>
      <c r="C39" s="151">
        <f>'[1]МБУ ЖКХ контр обн'!B30</f>
        <v>847000</v>
      </c>
    </row>
    <row r="40" spans="1:3" s="3" customFormat="1" ht="12.75" customHeight="1" x14ac:dyDescent="0.2">
      <c r="A40" s="479"/>
      <c r="B40" s="478" t="str">
        <f>'[1]МБУ ЖКХ контр обн'!A31</f>
        <v>Водоотведение  от МКД Асхабовой до Батлур в с.Ботлих</v>
      </c>
      <c r="C40" s="151">
        <f>'[1]МБУ ЖКХ контр обн'!B31</f>
        <v>392000</v>
      </c>
    </row>
    <row r="41" spans="1:3" s="3" customFormat="1" ht="12.75" customHeight="1" x14ac:dyDescent="0.2">
      <c r="A41" s="479"/>
      <c r="B41" s="478" t="str">
        <f>'[1]МБУ ЖКХ контр обн'!A32</f>
        <v>Капитальный ремонт канализации придомовой территории МКД Дорожник с.Ботлих</v>
      </c>
      <c r="C41" s="151">
        <f>'[1]МБУ ЖКХ контр обн'!B32</f>
        <v>199000</v>
      </c>
    </row>
    <row r="42" spans="1:3" s="3" customFormat="1" ht="12.75" hidden="1" customHeight="1" x14ac:dyDescent="0.2">
      <c r="A42" s="479"/>
      <c r="B42" s="478">
        <f>'[1]МБУ ЖКХ контр обн'!A33</f>
        <v>0</v>
      </c>
      <c r="C42" s="151">
        <f>'[1]МБУ ЖКХ контр обн'!B33</f>
        <v>0</v>
      </c>
    </row>
    <row r="43" spans="1:3" s="3" customFormat="1" ht="12.75" hidden="1" customHeight="1" x14ac:dyDescent="0.2">
      <c r="A43" s="479"/>
      <c r="B43" s="478">
        <f>'[1]МБУ ЖКХ контр обн'!A34</f>
        <v>0</v>
      </c>
      <c r="C43" s="151">
        <f>'[1]МБУ ЖКХ контр обн'!B34</f>
        <v>0</v>
      </c>
    </row>
    <row r="44" spans="1:3" s="3" customFormat="1" ht="12.75" hidden="1" customHeight="1" x14ac:dyDescent="0.2">
      <c r="A44" s="479"/>
      <c r="B44" s="478">
        <f>'[1]МБУ ЖКХ контр обн'!A35</f>
        <v>0</v>
      </c>
      <c r="C44" s="151">
        <f>'[1]МБУ ЖКХ контр обн'!B35</f>
        <v>0</v>
      </c>
    </row>
    <row r="45" spans="1:3" s="3" customFormat="1" ht="12.75" hidden="1" customHeight="1" x14ac:dyDescent="0.2">
      <c r="A45" s="479"/>
      <c r="B45" s="478">
        <f>'[1]МБУ ЖКХ контр обн'!A36</f>
        <v>0</v>
      </c>
      <c r="C45" s="151">
        <f>'[1]МБУ ЖКХ контр обн'!B36</f>
        <v>0</v>
      </c>
    </row>
    <row r="46" spans="1:3" s="3" customFormat="1" ht="12.75" hidden="1" customHeight="1" x14ac:dyDescent="0.2">
      <c r="A46" s="479"/>
      <c r="B46" s="478">
        <f>'[1]МБУ ЖКХ контр обн'!A37</f>
        <v>0</v>
      </c>
      <c r="C46" s="151">
        <f>'[1]МБУ ЖКХ контр обн'!B37</f>
        <v>0</v>
      </c>
    </row>
    <row r="47" spans="1:3" s="3" customFormat="1" ht="12.75" customHeight="1" x14ac:dyDescent="0.2">
      <c r="A47" s="479"/>
      <c r="B47" s="478" t="str">
        <f>'[1]МБУ ЖКХ контр обн'!A38</f>
        <v xml:space="preserve">0409 </v>
      </c>
      <c r="C47" s="151">
        <f>'[1]МБУ ЖКХ контр обн'!B38</f>
        <v>1193000</v>
      </c>
    </row>
    <row r="48" spans="1:3" s="3" customFormat="1" ht="11.25" customHeight="1" x14ac:dyDescent="0.2">
      <c r="A48" s="479"/>
      <c r="B48" s="478" t="str">
        <f>'[1]МБУ ЖКХ контр обн'!A39</f>
        <v>Устройство подпорной стены  кладбища в местности "Гъвалибаган" в с.Ботлих</v>
      </c>
      <c r="C48" s="151">
        <f>'[1]МБУ ЖКХ контр обн'!B39</f>
        <v>500000</v>
      </c>
    </row>
    <row r="49" spans="1:3" s="3" customFormat="1" ht="12.75" hidden="1" x14ac:dyDescent="0.2">
      <c r="A49" s="479"/>
      <c r="B49" s="478">
        <f>'[1]МБУ ЖКХ контр обн'!A40</f>
        <v>0</v>
      </c>
      <c r="C49" s="151">
        <f>'[1]МБУ ЖКХ контр обн'!B40</f>
        <v>0</v>
      </c>
    </row>
    <row r="50" spans="1:3" s="3" customFormat="1" ht="12.75" hidden="1" x14ac:dyDescent="0.2">
      <c r="A50" s="479"/>
      <c r="B50" s="478"/>
      <c r="C50" s="151">
        <f>'[1]МБУ ЖКХ контр обн'!B41</f>
        <v>0</v>
      </c>
    </row>
    <row r="51" spans="1:3" s="3" customFormat="1" ht="25.5" x14ac:dyDescent="0.2">
      <c r="A51" s="479"/>
      <c r="B51" s="478" t="s">
        <v>830</v>
      </c>
      <c r="C51" s="151">
        <f>'[1]МБУ ЖКХ контр обн'!B43</f>
        <v>393000</v>
      </c>
    </row>
    <row r="52" spans="1:3" s="3" customFormat="1" ht="12.75" x14ac:dyDescent="0.2">
      <c r="A52" s="479"/>
      <c r="B52" s="478" t="str">
        <f>'[1]МБУ ЖКХ контр обн'!A42</f>
        <v>Асфальтирование дорог с.Тасута</v>
      </c>
      <c r="C52" s="151">
        <f>'[1]МБУ ЖКХ контр обн'!B42</f>
        <v>300000</v>
      </c>
    </row>
    <row r="53" spans="1:3" s="3" customFormat="1" ht="25.5" x14ac:dyDescent="0.2">
      <c r="A53" s="479"/>
      <c r="B53" s="478" t="str">
        <f>'[1]МБУ ЖКХ контр обн'!A43</f>
        <v>Асфальтировние переулка  до МКД Умайгаджиева от угла ул. И.Газимагомеда с.Ботлих</v>
      </c>
      <c r="C53" s="151">
        <f>'[1]МБУ ЖКХ контр обн'!B43</f>
        <v>393000</v>
      </c>
    </row>
    <row r="54" spans="1:3" s="3" customFormat="1" ht="12.75" hidden="1" x14ac:dyDescent="0.2">
      <c r="A54" s="479"/>
      <c r="B54" s="478">
        <f>'[1]МБУ ЖКХ контр обн'!A44</f>
        <v>0</v>
      </c>
      <c r="C54" s="151">
        <f>'[1]МБУ ЖКХ контр обн'!B44</f>
        <v>0</v>
      </c>
    </row>
    <row r="55" spans="1:3" s="3" customFormat="1" ht="12.75" x14ac:dyDescent="0.2">
      <c r="A55" s="479"/>
      <c r="B55" s="478" t="str">
        <f>'[1]МБУ ЖКХ контр обн'!A45</f>
        <v>0503</v>
      </c>
      <c r="C55" s="151">
        <f>'[1]МБУ ЖКХ контр обн'!B45</f>
        <v>1530000</v>
      </c>
    </row>
    <row r="56" spans="1:3" s="3" customFormat="1" ht="12.75" x14ac:dyDescent="0.2">
      <c r="A56" s="479"/>
      <c r="B56" s="478" t="str">
        <f>'[1]МБУ ЖКХ контр обн'!A46</f>
        <v>из них;</v>
      </c>
      <c r="C56" s="151" t="s">
        <v>7</v>
      </c>
    </row>
    <row r="57" spans="1:3" s="3" customFormat="1" ht="12.75" x14ac:dyDescent="0.2">
      <c r="A57" s="479"/>
      <c r="B57" s="478" t="str">
        <f>'[1]МБУ ЖКХ контр обн'!A47</f>
        <v>на приобретение скамеек</v>
      </c>
      <c r="C57" s="151">
        <f>'[1]МБУ ЖКХ контр обн'!B47</f>
        <v>30000</v>
      </c>
    </row>
    <row r="58" spans="1:3" s="3" customFormat="1" ht="12.75" x14ac:dyDescent="0.2">
      <c r="A58" s="479"/>
      <c r="B58" s="478" t="str">
        <f>'[1]МБУ ЖКХ контр обн'!A48</f>
        <v>На благоустройство годекана с.Анди</v>
      </c>
      <c r="C58" s="151">
        <f>'[1]МБУ ЖКХ контр обн'!B48</f>
        <v>500000</v>
      </c>
    </row>
    <row r="59" spans="1:3" s="3" customFormat="1" ht="12.75" x14ac:dyDescent="0.2">
      <c r="A59" s="479"/>
      <c r="B59" s="478" t="str">
        <f>'[1]МБУ ЖКХ контр обн'!A49</f>
        <v>на строительство детской площадки с.Хелетури</v>
      </c>
      <c r="C59" s="151">
        <f>'[1]МБУ ЖКХ контр обн'!B49</f>
        <v>500000</v>
      </c>
    </row>
    <row r="60" spans="1:3" s="3" customFormat="1" ht="12" customHeight="1" x14ac:dyDescent="0.2">
      <c r="A60" s="479"/>
      <c r="B60" s="478" t="str">
        <f>'[1]МБУ ЖКХ контр обн'!A50</f>
        <v>на строительство детской площадки с.Чанко</v>
      </c>
      <c r="C60" s="151">
        <f>'[1]МБУ ЖКХ контр обн'!B50</f>
        <v>500000</v>
      </c>
    </row>
    <row r="61" spans="1:3" s="3" customFormat="1" ht="12.75" hidden="1" x14ac:dyDescent="0.2">
      <c r="A61" s="479"/>
      <c r="B61" s="478">
        <f>'[1]МБУ ЖКХ контр обн'!A51</f>
        <v>0</v>
      </c>
      <c r="C61" s="151">
        <f>'[1]МБУ ЖКХ контр обн'!B51</f>
        <v>0</v>
      </c>
    </row>
    <row r="62" spans="1:3" s="3" customFormat="1" ht="12.75" hidden="1" x14ac:dyDescent="0.2">
      <c r="A62" s="479"/>
      <c r="B62" s="478">
        <f>'[1]МБУ ЖКХ контр обн'!A52</f>
        <v>0</v>
      </c>
      <c r="C62" s="151">
        <f>'[1]МБУ ЖКХ контр обн'!B52</f>
        <v>0</v>
      </c>
    </row>
    <row r="63" spans="1:3" s="3" customFormat="1" ht="12.75" x14ac:dyDescent="0.2">
      <c r="A63" s="479"/>
      <c r="B63" s="376" t="str">
        <f>'[1]МБУ ЖКХ'!B54</f>
        <v>0505</v>
      </c>
      <c r="C63" s="151">
        <f>'[1]МБУ ЖКХ контр обн'!B53</f>
        <v>1530000</v>
      </c>
    </row>
    <row r="64" spans="1:3" s="3" customFormat="1" ht="25.5" x14ac:dyDescent="0.2">
      <c r="A64" s="479"/>
      <c r="B64" s="376" t="str">
        <f>'[1]МБУ ЖКХ'!B55</f>
        <v>На приобретение автомашины УАЗ -400т.р и приобретение трансформаторов</v>
      </c>
      <c r="C64" s="151">
        <f>'[1]МБУ ЖКХ контр обн'!B54</f>
        <v>1530000</v>
      </c>
    </row>
    <row r="65" spans="1:3" s="3" customFormat="1" ht="12.75" x14ac:dyDescent="0.2">
      <c r="A65" s="479"/>
      <c r="B65" s="478" t="str">
        <f>'[1]МБУ ЖКХ контр обн'!A55</f>
        <v>ИТОГО:</v>
      </c>
      <c r="C65" s="151">
        <f>'[1]МБУ ЖКХ контр обн'!B55</f>
        <v>36397161.060000002</v>
      </c>
    </row>
    <row r="66" spans="1:3" s="3" customFormat="1" ht="12.75" x14ac:dyDescent="0.2"/>
    <row r="67" spans="1:3" s="3" customFormat="1" ht="12.75" x14ac:dyDescent="0.2"/>
    <row r="68" spans="1:3" s="3" customFormat="1" ht="12.75" x14ac:dyDescent="0.2"/>
    <row r="69" spans="1:3" s="3" customFormat="1" ht="12.75" x14ac:dyDescent="0.2"/>
    <row r="70" spans="1:3" s="3" customFormat="1" ht="12.75" x14ac:dyDescent="0.2"/>
    <row r="71" spans="1:3" s="3" customFormat="1" ht="12.75" x14ac:dyDescent="0.2"/>
  </sheetData>
  <mergeCells count="8">
    <mergeCell ref="A9:A13"/>
    <mergeCell ref="B9:B13"/>
    <mergeCell ref="C9:C13"/>
    <mergeCell ref="B2:C2"/>
    <mergeCell ref="B3:C3"/>
    <mergeCell ref="B4:C4"/>
    <mergeCell ref="B6:C6"/>
    <mergeCell ref="B7:C7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selection activeCell="L18" sqref="L18"/>
    </sheetView>
  </sheetViews>
  <sheetFormatPr defaultColWidth="9.140625" defaultRowHeight="18" x14ac:dyDescent="0.25"/>
  <cols>
    <col min="1" max="1" width="4.5703125" style="187" customWidth="1"/>
    <col min="2" max="2" width="32.85546875" style="187" customWidth="1"/>
    <col min="3" max="3" width="15.28515625" style="187" customWidth="1"/>
    <col min="4" max="4" width="12.5703125" style="187" customWidth="1"/>
    <col min="5" max="5" width="10.42578125" style="187" customWidth="1"/>
    <col min="6" max="6" width="10.85546875" style="187" customWidth="1"/>
    <col min="7" max="7" width="11.5703125" style="187" customWidth="1"/>
    <col min="8" max="8" width="8.140625" style="187" customWidth="1"/>
    <col min="9" max="9" width="15.42578125" style="187" customWidth="1"/>
    <col min="10" max="10" width="24.42578125" style="187" hidden="1" customWidth="1"/>
    <col min="11" max="11" width="11.140625" style="187" customWidth="1"/>
    <col min="12" max="16384" width="9.140625" style="187"/>
  </cols>
  <sheetData>
    <row r="1" spans="1:11" x14ac:dyDescent="0.25">
      <c r="F1" s="684" t="s">
        <v>873</v>
      </c>
      <c r="G1" s="684"/>
      <c r="H1" s="684"/>
      <c r="I1" s="684"/>
      <c r="J1" s="684"/>
      <c r="K1" s="684"/>
    </row>
    <row r="2" spans="1:11" x14ac:dyDescent="0.25">
      <c r="F2" s="684" t="s">
        <v>344</v>
      </c>
      <c r="G2" s="684"/>
      <c r="H2" s="684"/>
      <c r="I2" s="684"/>
      <c r="J2" s="684"/>
      <c r="K2" s="684"/>
    </row>
    <row r="3" spans="1:11" x14ac:dyDescent="0.25">
      <c r="F3" s="684" t="s">
        <v>874</v>
      </c>
      <c r="G3" s="684"/>
      <c r="H3" s="684"/>
      <c r="I3" s="684"/>
      <c r="J3" s="684"/>
      <c r="K3" s="684"/>
    </row>
    <row r="4" spans="1:11" x14ac:dyDescent="0.25">
      <c r="F4" s="420"/>
      <c r="G4" s="420"/>
      <c r="H4" s="684" t="s">
        <v>875</v>
      </c>
      <c r="I4" s="684"/>
      <c r="J4" s="684"/>
      <c r="K4" s="684"/>
    </row>
    <row r="5" spans="1:11" x14ac:dyDescent="0.25">
      <c r="F5" s="420"/>
      <c r="G5" s="420"/>
      <c r="H5" s="684" t="s">
        <v>876</v>
      </c>
      <c r="I5" s="684"/>
      <c r="J5" s="684"/>
      <c r="K5" s="684"/>
    </row>
    <row r="7" spans="1:11" s="188" customFormat="1" ht="18.75" x14ac:dyDescent="0.3">
      <c r="A7" s="680" t="s">
        <v>391</v>
      </c>
      <c r="B7" s="536"/>
      <c r="C7" s="536"/>
      <c r="D7" s="536"/>
      <c r="E7" s="536"/>
      <c r="F7" s="536"/>
      <c r="G7" s="536"/>
      <c r="H7" s="536"/>
      <c r="I7" s="536"/>
      <c r="J7" s="536"/>
    </row>
    <row r="8" spans="1:11" s="188" customFormat="1" ht="18.75" x14ac:dyDescent="0.3">
      <c r="A8" s="680" t="s">
        <v>644</v>
      </c>
      <c r="B8" s="680"/>
      <c r="C8" s="680"/>
      <c r="D8" s="680"/>
      <c r="E8" s="680"/>
      <c r="F8" s="680"/>
      <c r="G8" s="680"/>
      <c r="H8" s="680"/>
      <c r="I8" s="680"/>
      <c r="J8" s="680"/>
      <c r="K8" s="188" t="s">
        <v>392</v>
      </c>
    </row>
    <row r="9" spans="1:11" s="188" customFormat="1" ht="18.75" x14ac:dyDescent="0.3">
      <c r="A9" s="679" t="s">
        <v>46</v>
      </c>
      <c r="B9" s="679" t="s">
        <v>393</v>
      </c>
      <c r="C9" s="681" t="s">
        <v>394</v>
      </c>
      <c r="D9" s="679" t="s">
        <v>395</v>
      </c>
      <c r="E9" s="679" t="s">
        <v>396</v>
      </c>
      <c r="F9" s="679"/>
      <c r="G9" s="679" t="s">
        <v>397</v>
      </c>
      <c r="H9" s="679"/>
      <c r="I9" s="679"/>
      <c r="J9" s="679"/>
      <c r="K9" s="676" t="s">
        <v>398</v>
      </c>
    </row>
    <row r="10" spans="1:11" s="188" customFormat="1" ht="18.75" x14ac:dyDescent="0.3">
      <c r="A10" s="679"/>
      <c r="B10" s="679"/>
      <c r="C10" s="682"/>
      <c r="D10" s="679"/>
      <c r="E10" s="679" t="s">
        <v>399</v>
      </c>
      <c r="F10" s="679" t="s">
        <v>400</v>
      </c>
      <c r="G10" s="679" t="s">
        <v>401</v>
      </c>
      <c r="H10" s="679" t="s">
        <v>402</v>
      </c>
      <c r="I10" s="679"/>
      <c r="J10" s="679"/>
      <c r="K10" s="677"/>
    </row>
    <row r="11" spans="1:11" s="188" customFormat="1" ht="33.950000000000003" customHeight="1" x14ac:dyDescent="0.3">
      <c r="A11" s="679"/>
      <c r="B11" s="679"/>
      <c r="C11" s="683"/>
      <c r="D11" s="679"/>
      <c r="E11" s="679"/>
      <c r="F11" s="679"/>
      <c r="G11" s="679"/>
      <c r="H11" s="189" t="s">
        <v>403</v>
      </c>
      <c r="I11" s="189" t="s">
        <v>404</v>
      </c>
      <c r="J11" s="679"/>
      <c r="K11" s="678"/>
    </row>
    <row r="12" spans="1:11" s="188" customFormat="1" ht="18.75" x14ac:dyDescent="0.3">
      <c r="A12" s="190">
        <v>1</v>
      </c>
      <c r="B12" s="190" t="s">
        <v>405</v>
      </c>
      <c r="C12" s="190" t="s">
        <v>406</v>
      </c>
      <c r="D12" s="191">
        <v>6958.9</v>
      </c>
      <c r="E12" s="191">
        <v>540.9</v>
      </c>
      <c r="F12" s="190">
        <v>2418</v>
      </c>
      <c r="G12" s="190" t="s">
        <v>407</v>
      </c>
      <c r="H12" s="190">
        <v>1</v>
      </c>
      <c r="I12" s="192" t="s">
        <v>408</v>
      </c>
      <c r="J12" s="190"/>
      <c r="K12" s="190">
        <v>4000</v>
      </c>
    </row>
    <row r="13" spans="1:11" s="188" customFormat="1" ht="16.5" hidden="1" customHeight="1" x14ac:dyDescent="0.3">
      <c r="A13" s="190"/>
      <c r="B13" s="190"/>
      <c r="C13" s="190"/>
      <c r="D13" s="191"/>
      <c r="E13" s="191"/>
      <c r="F13" s="190"/>
      <c r="G13" s="190"/>
      <c r="H13" s="190"/>
      <c r="I13" s="193"/>
      <c r="J13" s="190"/>
      <c r="K13" s="194"/>
    </row>
    <row r="14" spans="1:11" s="188" customFormat="1" ht="18.75" x14ac:dyDescent="0.3">
      <c r="A14" s="190"/>
      <c r="B14" s="195" t="s">
        <v>240</v>
      </c>
      <c r="C14" s="195"/>
      <c r="D14" s="196">
        <v>6958.9</v>
      </c>
      <c r="E14" s="196">
        <v>540.9</v>
      </c>
      <c r="F14" s="196">
        <v>2418</v>
      </c>
      <c r="G14" s="196">
        <v>0</v>
      </c>
      <c r="H14" s="196">
        <v>1</v>
      </c>
      <c r="I14" s="196">
        <v>0</v>
      </c>
      <c r="J14" s="196">
        <v>0</v>
      </c>
      <c r="K14" s="196">
        <v>4000</v>
      </c>
    </row>
    <row r="15" spans="1:11" s="188" customFormat="1" ht="31.7" hidden="1" customHeight="1" x14ac:dyDescent="0.3">
      <c r="A15" s="197"/>
      <c r="B15" s="197"/>
      <c r="C15" s="198"/>
      <c r="D15" s="199"/>
      <c r="E15" s="199"/>
      <c r="F15" s="197"/>
      <c r="G15" s="197"/>
      <c r="H15" s="197"/>
      <c r="I15" s="200"/>
      <c r="J15" s="197"/>
      <c r="K15" s="197"/>
    </row>
    <row r="16" spans="1:11" s="188" customFormat="1" ht="18.75" x14ac:dyDescent="0.3"/>
  </sheetData>
  <mergeCells count="19">
    <mergeCell ref="A7:J7"/>
    <mergeCell ref="F1:K1"/>
    <mergeCell ref="F2:K2"/>
    <mergeCell ref="F3:K3"/>
    <mergeCell ref="H4:K4"/>
    <mergeCell ref="H5:K5"/>
    <mergeCell ref="A8:J8"/>
    <mergeCell ref="A9:A11"/>
    <mergeCell ref="B9:B11"/>
    <mergeCell ref="C9:C11"/>
    <mergeCell ref="D9:D11"/>
    <mergeCell ref="E9:F9"/>
    <mergeCell ref="G9:I9"/>
    <mergeCell ref="J9:J11"/>
    <mergeCell ref="K9:K11"/>
    <mergeCell ref="E10:E11"/>
    <mergeCell ref="F10:F11"/>
    <mergeCell ref="G10:G11"/>
    <mergeCell ref="H10:I10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A6" sqref="A6:H6"/>
    </sheetView>
  </sheetViews>
  <sheetFormatPr defaultRowHeight="15" x14ac:dyDescent="0.25"/>
  <cols>
    <col min="1" max="1" width="4.28515625" customWidth="1"/>
    <col min="2" max="2" width="25.7109375" customWidth="1"/>
    <col min="4" max="5" width="10.5703125" customWidth="1"/>
    <col min="6" max="6" width="10.42578125" customWidth="1"/>
    <col min="7" max="7" width="12" customWidth="1"/>
    <col min="8" max="8" width="12.5703125" customWidth="1"/>
  </cols>
  <sheetData>
    <row r="1" spans="1:8" x14ac:dyDescent="0.25">
      <c r="A1" s="19"/>
      <c r="D1" s="19"/>
      <c r="E1" s="600" t="s">
        <v>814</v>
      </c>
      <c r="F1" s="600"/>
      <c r="G1" s="600"/>
      <c r="H1" s="600"/>
    </row>
    <row r="2" spans="1:8" x14ac:dyDescent="0.25">
      <c r="A2" s="19"/>
      <c r="D2" s="203"/>
      <c r="E2" s="600" t="s">
        <v>344</v>
      </c>
      <c r="F2" s="600"/>
      <c r="G2" s="600"/>
      <c r="H2" s="600"/>
    </row>
    <row r="3" spans="1:8" x14ac:dyDescent="0.25">
      <c r="A3" s="19"/>
      <c r="D3" s="600" t="s">
        <v>860</v>
      </c>
      <c r="E3" s="600"/>
      <c r="F3" s="600"/>
      <c r="G3" s="600"/>
      <c r="H3" s="600"/>
    </row>
    <row r="4" spans="1:8" x14ac:dyDescent="0.25">
      <c r="A4" s="19"/>
      <c r="D4" s="203"/>
      <c r="E4" s="600" t="s">
        <v>861</v>
      </c>
      <c r="F4" s="600"/>
      <c r="G4" s="600"/>
      <c r="H4" s="600"/>
    </row>
    <row r="5" spans="1:8" x14ac:dyDescent="0.25">
      <c r="A5" s="19"/>
      <c r="D5" s="203"/>
      <c r="E5" s="409"/>
      <c r="F5" s="600" t="s">
        <v>834</v>
      </c>
      <c r="G5" s="600"/>
      <c r="H5" s="600"/>
    </row>
    <row r="6" spans="1:8" x14ac:dyDescent="0.25">
      <c r="A6" s="597" t="s">
        <v>815</v>
      </c>
      <c r="B6" s="597"/>
      <c r="C6" s="597"/>
      <c r="D6" s="597"/>
      <c r="E6" s="597"/>
      <c r="F6" s="597"/>
      <c r="G6" s="597"/>
      <c r="H6" s="597"/>
    </row>
    <row r="7" spans="1:8" x14ac:dyDescent="0.25">
      <c r="A7" s="597" t="s">
        <v>387</v>
      </c>
      <c r="B7" s="597"/>
      <c r="C7" s="597"/>
      <c r="D7" s="597"/>
      <c r="E7" s="597"/>
      <c r="F7" s="597"/>
      <c r="G7" s="597"/>
      <c r="H7" s="597"/>
    </row>
    <row r="8" spans="1:8" x14ac:dyDescent="0.25">
      <c r="A8" s="597" t="s">
        <v>636</v>
      </c>
      <c r="B8" s="597"/>
      <c r="C8" s="597"/>
      <c r="D8" s="597"/>
      <c r="E8" s="597"/>
      <c r="F8" s="597"/>
      <c r="G8" s="597"/>
      <c r="H8" s="597"/>
    </row>
    <row r="9" spans="1:8" x14ac:dyDescent="0.25">
      <c r="A9" s="410"/>
      <c r="B9" s="410"/>
      <c r="C9" s="410"/>
      <c r="D9" s="410"/>
      <c r="E9" s="410"/>
      <c r="F9" s="19"/>
    </row>
    <row r="10" spans="1:8" x14ac:dyDescent="0.25">
      <c r="A10" s="410"/>
      <c r="B10" s="410"/>
      <c r="C10" s="410"/>
      <c r="D10" s="410"/>
      <c r="E10" s="410"/>
      <c r="F10" s="19"/>
    </row>
    <row r="11" spans="1:8" x14ac:dyDescent="0.25">
      <c r="A11" s="685" t="s">
        <v>46</v>
      </c>
      <c r="B11" s="685" t="s">
        <v>372</v>
      </c>
      <c r="C11" s="685" t="s">
        <v>816</v>
      </c>
      <c r="D11" s="685" t="s">
        <v>817</v>
      </c>
      <c r="E11" s="685"/>
      <c r="F11" s="685"/>
      <c r="G11" s="685"/>
      <c r="H11" s="685"/>
    </row>
    <row r="12" spans="1:8" ht="26.25" x14ac:dyDescent="0.25">
      <c r="A12" s="685"/>
      <c r="B12" s="685"/>
      <c r="C12" s="685"/>
      <c r="D12" s="469" t="s">
        <v>818</v>
      </c>
      <c r="E12" s="469" t="s">
        <v>819</v>
      </c>
      <c r="F12" s="470" t="s">
        <v>820</v>
      </c>
      <c r="G12" s="471" t="s">
        <v>821</v>
      </c>
      <c r="H12" s="471" t="s">
        <v>822</v>
      </c>
    </row>
    <row r="13" spans="1:8" x14ac:dyDescent="0.25">
      <c r="A13" s="472">
        <v>1</v>
      </c>
      <c r="B13" s="472" t="s">
        <v>723</v>
      </c>
      <c r="C13" s="473">
        <v>20</v>
      </c>
      <c r="D13" s="474">
        <v>1562400</v>
      </c>
      <c r="E13" s="474">
        <v>1200000</v>
      </c>
      <c r="F13" s="474">
        <v>362400</v>
      </c>
      <c r="G13" s="10">
        <v>1562400</v>
      </c>
      <c r="H13" s="10">
        <v>1562400</v>
      </c>
    </row>
    <row r="14" spans="1:8" x14ac:dyDescent="0.25">
      <c r="A14" s="26">
        <v>2</v>
      </c>
      <c r="B14" s="26" t="s">
        <v>724</v>
      </c>
      <c r="C14" s="473">
        <v>19</v>
      </c>
      <c r="D14" s="474">
        <v>1706922</v>
      </c>
      <c r="E14" s="474">
        <v>1311000</v>
      </c>
      <c r="F14" s="474">
        <v>395922</v>
      </c>
      <c r="G14" s="10">
        <v>1706922</v>
      </c>
      <c r="H14" s="10">
        <v>1706922</v>
      </c>
    </row>
    <row r="15" spans="1:8" x14ac:dyDescent="0.25">
      <c r="A15" s="26">
        <v>3</v>
      </c>
      <c r="B15" s="26" t="s">
        <v>725</v>
      </c>
      <c r="C15" s="473">
        <v>20</v>
      </c>
      <c r="D15" s="474">
        <v>1796760</v>
      </c>
      <c r="E15" s="474">
        <v>1380000</v>
      </c>
      <c r="F15" s="474">
        <v>416760</v>
      </c>
      <c r="G15" s="10">
        <v>1796760</v>
      </c>
      <c r="H15" s="10">
        <v>1796760</v>
      </c>
    </row>
    <row r="16" spans="1:8" x14ac:dyDescent="0.25">
      <c r="A16" s="26">
        <v>4</v>
      </c>
      <c r="B16" s="26" t="s">
        <v>726</v>
      </c>
      <c r="C16" s="473">
        <v>25</v>
      </c>
      <c r="D16" s="474">
        <v>1953000</v>
      </c>
      <c r="E16" s="474">
        <v>1500000</v>
      </c>
      <c r="F16" s="474">
        <v>453000</v>
      </c>
      <c r="G16" s="10">
        <v>1953000</v>
      </c>
      <c r="H16" s="10">
        <v>1953000</v>
      </c>
    </row>
    <row r="17" spans="1:8" x14ac:dyDescent="0.25">
      <c r="A17" s="26">
        <v>5</v>
      </c>
      <c r="B17" s="26" t="s">
        <v>727</v>
      </c>
      <c r="C17" s="473">
        <v>9</v>
      </c>
      <c r="D17" s="474">
        <v>808542</v>
      </c>
      <c r="E17" s="474">
        <v>621000</v>
      </c>
      <c r="F17" s="474">
        <v>187542</v>
      </c>
      <c r="G17" s="10">
        <v>808542</v>
      </c>
      <c r="H17" s="10">
        <v>808542</v>
      </c>
    </row>
    <row r="18" spans="1:8" x14ac:dyDescent="0.25">
      <c r="A18" s="26">
        <v>6</v>
      </c>
      <c r="B18" s="26" t="s">
        <v>728</v>
      </c>
      <c r="C18" s="473">
        <v>34</v>
      </c>
      <c r="D18" s="474">
        <v>2566242</v>
      </c>
      <c r="E18" s="474">
        <v>1971000</v>
      </c>
      <c r="F18" s="474">
        <v>595242</v>
      </c>
      <c r="G18" s="10">
        <v>2566242</v>
      </c>
      <c r="H18" s="10">
        <v>2566242</v>
      </c>
    </row>
    <row r="19" spans="1:8" x14ac:dyDescent="0.25">
      <c r="A19" s="26">
        <v>7</v>
      </c>
      <c r="B19" s="26" t="s">
        <v>729</v>
      </c>
      <c r="C19" s="473">
        <v>32</v>
      </c>
      <c r="D19" s="474">
        <v>2499840</v>
      </c>
      <c r="E19" s="474">
        <v>1920000</v>
      </c>
      <c r="F19" s="474">
        <v>579840</v>
      </c>
      <c r="G19" s="10">
        <v>2499840</v>
      </c>
      <c r="H19" s="10">
        <v>2499840</v>
      </c>
    </row>
    <row r="20" spans="1:8" x14ac:dyDescent="0.25">
      <c r="A20" s="26">
        <v>8</v>
      </c>
      <c r="B20" s="26" t="s">
        <v>730</v>
      </c>
      <c r="C20" s="473">
        <v>11</v>
      </c>
      <c r="D20" s="474">
        <v>859320</v>
      </c>
      <c r="E20" s="474">
        <v>660000</v>
      </c>
      <c r="F20" s="474">
        <v>199320</v>
      </c>
      <c r="G20" s="10">
        <v>859320</v>
      </c>
      <c r="H20" s="10">
        <v>859320</v>
      </c>
    </row>
    <row r="21" spans="1:8" x14ac:dyDescent="0.25">
      <c r="A21" s="26">
        <v>9</v>
      </c>
      <c r="B21" s="26" t="s">
        <v>731</v>
      </c>
      <c r="C21" s="473">
        <v>20</v>
      </c>
      <c r="D21" s="474">
        <v>1796760</v>
      </c>
      <c r="E21" s="474">
        <v>1380000</v>
      </c>
      <c r="F21" s="474">
        <v>416760</v>
      </c>
      <c r="G21" s="10">
        <v>1796760</v>
      </c>
      <c r="H21" s="10">
        <v>1796760</v>
      </c>
    </row>
    <row r="22" spans="1:8" x14ac:dyDescent="0.25">
      <c r="A22" s="26">
        <v>10</v>
      </c>
      <c r="B22" s="26" t="s">
        <v>732</v>
      </c>
      <c r="C22" s="473">
        <v>26</v>
      </c>
      <c r="D22" s="474">
        <v>2335787.9999999995</v>
      </c>
      <c r="E22" s="474">
        <v>1793999.9999999998</v>
      </c>
      <c r="F22" s="474">
        <v>541787.99999999988</v>
      </c>
      <c r="G22" s="10">
        <v>2335787.9999999995</v>
      </c>
      <c r="H22" s="10">
        <v>2335787.9999999995</v>
      </c>
    </row>
    <row r="23" spans="1:8" x14ac:dyDescent="0.25">
      <c r="A23" s="26">
        <v>11</v>
      </c>
      <c r="B23" s="26" t="s">
        <v>733</v>
      </c>
      <c r="C23" s="473">
        <v>11</v>
      </c>
      <c r="D23" s="474">
        <v>988217.99999999988</v>
      </c>
      <c r="E23" s="474">
        <v>758999.99999999988</v>
      </c>
      <c r="F23" s="474">
        <v>229217.99999999997</v>
      </c>
      <c r="G23" s="10">
        <v>988217.99999999988</v>
      </c>
      <c r="H23" s="10">
        <v>988217.99999999988</v>
      </c>
    </row>
    <row r="24" spans="1:8" x14ac:dyDescent="0.25">
      <c r="A24" s="26">
        <v>12</v>
      </c>
      <c r="B24" s="26" t="s">
        <v>734</v>
      </c>
      <c r="C24" s="473">
        <v>9</v>
      </c>
      <c r="D24" s="474">
        <v>703080</v>
      </c>
      <c r="E24" s="474">
        <v>540000</v>
      </c>
      <c r="F24" s="474">
        <v>163080</v>
      </c>
      <c r="G24" s="10">
        <v>703080</v>
      </c>
      <c r="H24" s="10">
        <v>703080</v>
      </c>
    </row>
    <row r="25" spans="1:8" x14ac:dyDescent="0.25">
      <c r="A25" s="26">
        <v>13</v>
      </c>
      <c r="B25" s="26" t="s">
        <v>735</v>
      </c>
      <c r="C25" s="473">
        <v>16</v>
      </c>
      <c r="D25" s="474">
        <v>1249920</v>
      </c>
      <c r="E25" s="474">
        <v>960000</v>
      </c>
      <c r="F25" s="474">
        <v>289920</v>
      </c>
      <c r="G25" s="10">
        <v>1249920</v>
      </c>
      <c r="H25" s="10">
        <v>1249920</v>
      </c>
    </row>
    <row r="26" spans="1:8" x14ac:dyDescent="0.25">
      <c r="A26" s="26">
        <v>14</v>
      </c>
      <c r="B26" s="26" t="s">
        <v>736</v>
      </c>
      <c r="C26" s="473">
        <v>26</v>
      </c>
      <c r="D26" s="474">
        <v>2031120</v>
      </c>
      <c r="E26" s="474">
        <v>1560000</v>
      </c>
      <c r="F26" s="474">
        <v>471120</v>
      </c>
      <c r="G26" s="10">
        <v>2031120</v>
      </c>
      <c r="H26" s="10">
        <v>2031120</v>
      </c>
    </row>
    <row r="27" spans="1:8" x14ac:dyDescent="0.25">
      <c r="A27" s="26">
        <v>15</v>
      </c>
      <c r="B27" s="26" t="s">
        <v>737</v>
      </c>
      <c r="C27" s="473">
        <v>11</v>
      </c>
      <c r="D27" s="474">
        <v>859320</v>
      </c>
      <c r="E27" s="474">
        <v>660000</v>
      </c>
      <c r="F27" s="474">
        <v>199320</v>
      </c>
      <c r="G27" s="10">
        <v>859320</v>
      </c>
      <c r="H27" s="10">
        <v>859320</v>
      </c>
    </row>
    <row r="28" spans="1:8" x14ac:dyDescent="0.25">
      <c r="A28" s="26">
        <v>16</v>
      </c>
      <c r="B28" s="26" t="s">
        <v>738</v>
      </c>
      <c r="C28" s="473">
        <v>27</v>
      </c>
      <c r="D28" s="474">
        <v>2109240</v>
      </c>
      <c r="E28" s="474">
        <v>1620000</v>
      </c>
      <c r="F28" s="474">
        <v>489240</v>
      </c>
      <c r="G28" s="10">
        <v>2109240</v>
      </c>
      <c r="H28" s="10">
        <v>2109240</v>
      </c>
    </row>
    <row r="29" spans="1:8" x14ac:dyDescent="0.25">
      <c r="A29" s="26">
        <v>17</v>
      </c>
      <c r="B29" s="26" t="s">
        <v>739</v>
      </c>
      <c r="C29" s="473">
        <v>8</v>
      </c>
      <c r="D29" s="474">
        <v>718704</v>
      </c>
      <c r="E29" s="474">
        <v>552000</v>
      </c>
      <c r="F29" s="474">
        <v>166704</v>
      </c>
      <c r="G29" s="10">
        <v>718704</v>
      </c>
      <c r="H29" s="10">
        <v>718704</v>
      </c>
    </row>
    <row r="30" spans="1:8" x14ac:dyDescent="0.25">
      <c r="A30" s="26">
        <v>18</v>
      </c>
      <c r="B30" s="26" t="s">
        <v>740</v>
      </c>
      <c r="C30" s="473">
        <v>11</v>
      </c>
      <c r="D30" s="474">
        <v>859320</v>
      </c>
      <c r="E30" s="474">
        <v>660000</v>
      </c>
      <c r="F30" s="474">
        <v>199320</v>
      </c>
      <c r="G30" s="10">
        <v>859320</v>
      </c>
      <c r="H30" s="10">
        <v>859320</v>
      </c>
    </row>
    <row r="31" spans="1:8" x14ac:dyDescent="0.25">
      <c r="A31" s="26">
        <v>19</v>
      </c>
      <c r="B31" s="26" t="s">
        <v>741</v>
      </c>
      <c r="C31" s="473">
        <v>9</v>
      </c>
      <c r="D31" s="474">
        <v>808542</v>
      </c>
      <c r="E31" s="474">
        <v>621000</v>
      </c>
      <c r="F31" s="474">
        <v>187542</v>
      </c>
      <c r="G31" s="10">
        <v>808542</v>
      </c>
      <c r="H31" s="10">
        <v>808542</v>
      </c>
    </row>
    <row r="32" spans="1:8" x14ac:dyDescent="0.25">
      <c r="A32" s="26">
        <v>20</v>
      </c>
      <c r="B32" s="26" t="s">
        <v>742</v>
      </c>
      <c r="C32" s="473">
        <v>27</v>
      </c>
      <c r="D32" s="474">
        <v>2109240</v>
      </c>
      <c r="E32" s="474">
        <v>1620000</v>
      </c>
      <c r="F32" s="474">
        <v>489240</v>
      </c>
      <c r="G32" s="10">
        <v>2109240</v>
      </c>
      <c r="H32" s="10">
        <v>2109240</v>
      </c>
    </row>
    <row r="33" spans="1:8" x14ac:dyDescent="0.25">
      <c r="A33" s="26">
        <v>21</v>
      </c>
      <c r="B33" s="26" t="s">
        <v>743</v>
      </c>
      <c r="C33" s="473">
        <v>11</v>
      </c>
      <c r="D33" s="474">
        <v>988217.99999999988</v>
      </c>
      <c r="E33" s="474">
        <v>758999.99999999988</v>
      </c>
      <c r="F33" s="474">
        <v>229217.99999999997</v>
      </c>
      <c r="G33" s="10">
        <v>988217.99999999988</v>
      </c>
      <c r="H33" s="10">
        <v>988217.99999999988</v>
      </c>
    </row>
    <row r="34" spans="1:8" x14ac:dyDescent="0.25">
      <c r="A34" s="26">
        <v>22</v>
      </c>
      <c r="B34" s="26" t="s">
        <v>744</v>
      </c>
      <c r="C34" s="473">
        <v>10</v>
      </c>
      <c r="D34" s="474">
        <v>898380</v>
      </c>
      <c r="E34" s="474">
        <v>690000</v>
      </c>
      <c r="F34" s="474">
        <v>208380</v>
      </c>
      <c r="G34" s="10">
        <v>898380</v>
      </c>
      <c r="H34" s="10">
        <v>898380</v>
      </c>
    </row>
    <row r="35" spans="1:8" x14ac:dyDescent="0.25">
      <c r="A35" s="26">
        <v>23</v>
      </c>
      <c r="B35" s="26" t="s">
        <v>745</v>
      </c>
      <c r="C35" s="473">
        <v>11</v>
      </c>
      <c r="D35" s="474">
        <v>859320</v>
      </c>
      <c r="E35" s="474">
        <v>660000</v>
      </c>
      <c r="F35" s="474">
        <v>199320</v>
      </c>
      <c r="G35" s="10">
        <v>859320</v>
      </c>
      <c r="H35" s="10">
        <v>859320</v>
      </c>
    </row>
    <row r="36" spans="1:8" x14ac:dyDescent="0.25">
      <c r="A36" s="26">
        <v>24</v>
      </c>
      <c r="B36" s="26" t="s">
        <v>746</v>
      </c>
      <c r="C36" s="473">
        <v>14</v>
      </c>
      <c r="D36" s="474">
        <v>1093680</v>
      </c>
      <c r="E36" s="474">
        <v>840000</v>
      </c>
      <c r="F36" s="474">
        <v>253680</v>
      </c>
      <c r="G36" s="10">
        <v>1093680</v>
      </c>
      <c r="H36" s="10">
        <v>1093680</v>
      </c>
    </row>
    <row r="37" spans="1:8" x14ac:dyDescent="0.25">
      <c r="A37" s="26">
        <v>25</v>
      </c>
      <c r="B37" s="26" t="s">
        <v>747</v>
      </c>
      <c r="C37" s="473">
        <v>9</v>
      </c>
      <c r="D37" s="474">
        <v>808542</v>
      </c>
      <c r="E37" s="474">
        <v>621000</v>
      </c>
      <c r="F37" s="474">
        <v>187542</v>
      </c>
      <c r="G37" s="10">
        <v>808542</v>
      </c>
      <c r="H37" s="10">
        <v>808542</v>
      </c>
    </row>
    <row r="38" spans="1:8" x14ac:dyDescent="0.25">
      <c r="A38" s="26">
        <v>26</v>
      </c>
      <c r="B38" s="26" t="s">
        <v>748</v>
      </c>
      <c r="C38" s="473">
        <v>1</v>
      </c>
      <c r="D38" s="474">
        <v>89838</v>
      </c>
      <c r="E38" s="474">
        <v>69000</v>
      </c>
      <c r="F38" s="474">
        <v>20838</v>
      </c>
      <c r="G38" s="10">
        <v>89838</v>
      </c>
      <c r="H38" s="10">
        <v>89838</v>
      </c>
    </row>
    <row r="39" spans="1:8" x14ac:dyDescent="0.25">
      <c r="A39" s="26">
        <v>27</v>
      </c>
      <c r="B39" s="26" t="s">
        <v>749</v>
      </c>
      <c r="C39" s="473">
        <v>2</v>
      </c>
      <c r="D39" s="474">
        <v>179676</v>
      </c>
      <c r="E39" s="474">
        <v>138000</v>
      </c>
      <c r="F39" s="474">
        <v>41676</v>
      </c>
      <c r="G39" s="10">
        <v>179676</v>
      </c>
      <c r="H39" s="10">
        <v>179676</v>
      </c>
    </row>
    <row r="40" spans="1:8" x14ac:dyDescent="0.25">
      <c r="A40" s="26">
        <v>28</v>
      </c>
      <c r="B40" s="26" t="s">
        <v>750</v>
      </c>
      <c r="C40" s="473">
        <v>2</v>
      </c>
      <c r="D40" s="474">
        <v>179676</v>
      </c>
      <c r="E40" s="474">
        <v>138000</v>
      </c>
      <c r="F40" s="474">
        <v>41676</v>
      </c>
      <c r="G40" s="10">
        <v>179676</v>
      </c>
      <c r="H40" s="10">
        <v>179676</v>
      </c>
    </row>
    <row r="41" spans="1:8" x14ac:dyDescent="0.25">
      <c r="A41" s="26">
        <v>29</v>
      </c>
      <c r="B41" s="26" t="s">
        <v>751</v>
      </c>
      <c r="C41" s="473">
        <v>2</v>
      </c>
      <c r="D41" s="474">
        <v>179676</v>
      </c>
      <c r="E41" s="474">
        <v>138000</v>
      </c>
      <c r="F41" s="474">
        <v>41676</v>
      </c>
      <c r="G41" s="10">
        <v>179676</v>
      </c>
      <c r="H41" s="10">
        <v>179676</v>
      </c>
    </row>
    <row r="42" spans="1:8" x14ac:dyDescent="0.25">
      <c r="A42" s="26">
        <v>30</v>
      </c>
      <c r="B42" s="26" t="s">
        <v>752</v>
      </c>
      <c r="C42" s="473">
        <v>1</v>
      </c>
      <c r="D42" s="474">
        <v>78120</v>
      </c>
      <c r="E42" s="474">
        <v>60000</v>
      </c>
      <c r="F42" s="474">
        <v>18120</v>
      </c>
      <c r="G42" s="10">
        <v>78120</v>
      </c>
      <c r="H42" s="10">
        <v>78120</v>
      </c>
    </row>
    <row r="43" spans="1:8" x14ac:dyDescent="0.25">
      <c r="A43" s="26">
        <v>31</v>
      </c>
      <c r="B43" s="26" t="s">
        <v>753</v>
      </c>
      <c r="C43" s="473">
        <v>1</v>
      </c>
      <c r="D43" s="474">
        <v>89838</v>
      </c>
      <c r="E43" s="474">
        <v>69000</v>
      </c>
      <c r="F43" s="474">
        <v>20838</v>
      </c>
      <c r="G43" s="10">
        <v>89838</v>
      </c>
      <c r="H43" s="10">
        <v>89838</v>
      </c>
    </row>
    <row r="44" spans="1:8" x14ac:dyDescent="0.25">
      <c r="A44" s="17"/>
      <c r="B44" s="26" t="s">
        <v>42</v>
      </c>
      <c r="C44" s="205">
        <v>435</v>
      </c>
      <c r="D44" s="180">
        <v>35767242</v>
      </c>
      <c r="E44" s="180">
        <v>27471000</v>
      </c>
      <c r="F44" s="180">
        <v>8296242</v>
      </c>
      <c r="G44" s="180">
        <v>35767242</v>
      </c>
      <c r="H44" s="180">
        <v>35767242</v>
      </c>
    </row>
  </sheetData>
  <mergeCells count="12">
    <mergeCell ref="A7:H7"/>
    <mergeCell ref="A8:H8"/>
    <mergeCell ref="A11:A12"/>
    <mergeCell ref="B11:B12"/>
    <mergeCell ref="C11:C12"/>
    <mergeCell ref="D11:H11"/>
    <mergeCell ref="A6:H6"/>
    <mergeCell ref="E1:H1"/>
    <mergeCell ref="E2:H2"/>
    <mergeCell ref="D3:H3"/>
    <mergeCell ref="E4:H4"/>
    <mergeCell ref="F5:H5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view="pageBreakPreview" zoomScale="85" zoomScaleNormal="100" zoomScaleSheetLayoutView="85" workbookViewId="0">
      <selection activeCell="A5" sqref="A5:D5"/>
    </sheetView>
  </sheetViews>
  <sheetFormatPr defaultRowHeight="15" x14ac:dyDescent="0.25"/>
  <cols>
    <col min="1" max="1" width="71.42578125" customWidth="1"/>
    <col min="2" max="2" width="14.5703125" customWidth="1"/>
    <col min="3" max="3" width="15" customWidth="1"/>
    <col min="4" max="4" width="14.28515625" customWidth="1"/>
  </cols>
  <sheetData>
    <row r="1" spans="1:4" x14ac:dyDescent="0.25">
      <c r="A1" s="514" t="s">
        <v>468</v>
      </c>
      <c r="B1" s="514"/>
      <c r="C1" s="514"/>
      <c r="D1" s="514"/>
    </row>
    <row r="2" spans="1:4" x14ac:dyDescent="0.25">
      <c r="A2" s="514" t="s">
        <v>288</v>
      </c>
      <c r="B2" s="514"/>
      <c r="C2" s="514"/>
      <c r="D2" s="515"/>
    </row>
    <row r="3" spans="1:4" ht="17.25" customHeight="1" x14ac:dyDescent="0.25">
      <c r="A3" s="514" t="s">
        <v>836</v>
      </c>
      <c r="B3" s="514"/>
      <c r="C3" s="514"/>
      <c r="D3" s="515"/>
    </row>
    <row r="4" spans="1:4" ht="14.1" customHeight="1" x14ac:dyDescent="0.25">
      <c r="A4" s="514" t="s">
        <v>645</v>
      </c>
      <c r="B4" s="514"/>
      <c r="C4" s="514"/>
      <c r="D4" s="515"/>
    </row>
    <row r="5" spans="1:4" x14ac:dyDescent="0.25">
      <c r="A5" s="514" t="s">
        <v>834</v>
      </c>
      <c r="B5" s="514"/>
      <c r="C5" s="514"/>
      <c r="D5" s="515"/>
    </row>
    <row r="6" spans="1:4" ht="15.75" x14ac:dyDescent="0.25">
      <c r="A6" s="516" t="s">
        <v>289</v>
      </c>
      <c r="B6" s="516"/>
      <c r="C6" s="516"/>
      <c r="D6" s="517"/>
    </row>
    <row r="7" spans="1:4" ht="15.75" x14ac:dyDescent="0.25">
      <c r="A7" s="516" t="s">
        <v>290</v>
      </c>
      <c r="B7" s="516"/>
      <c r="C7" s="516"/>
      <c r="D7" s="517"/>
    </row>
    <row r="8" spans="1:4" ht="15.75" x14ac:dyDescent="0.25">
      <c r="A8" s="516" t="s">
        <v>646</v>
      </c>
      <c r="B8" s="516"/>
      <c r="C8" s="516"/>
      <c r="D8" s="517"/>
    </row>
    <row r="9" spans="1:4" ht="15.75" x14ac:dyDescent="0.25">
      <c r="A9" s="509" t="s">
        <v>291</v>
      </c>
      <c r="B9" s="509"/>
      <c r="C9" s="509"/>
      <c r="D9" s="510"/>
    </row>
    <row r="10" spans="1:4" ht="13.7" customHeight="1" x14ac:dyDescent="0.25">
      <c r="A10" s="511" t="s">
        <v>48</v>
      </c>
      <c r="B10" s="513" t="s">
        <v>292</v>
      </c>
      <c r="C10" s="513"/>
      <c r="D10" s="513"/>
    </row>
    <row r="11" spans="1:4" s="3" customFormat="1" ht="15.75" x14ac:dyDescent="0.25">
      <c r="A11" s="512"/>
      <c r="B11" s="395" t="s">
        <v>293</v>
      </c>
      <c r="C11" s="395" t="s">
        <v>469</v>
      </c>
      <c r="D11" s="395" t="s">
        <v>638</v>
      </c>
    </row>
    <row r="12" spans="1:4" x14ac:dyDescent="0.25">
      <c r="A12" s="57">
        <v>1</v>
      </c>
      <c r="B12" s="58">
        <v>2</v>
      </c>
      <c r="C12" s="57">
        <v>3</v>
      </c>
      <c r="D12" s="58">
        <v>4</v>
      </c>
    </row>
    <row r="13" spans="1:4" ht="31.5" x14ac:dyDescent="0.25">
      <c r="A13" s="59" t="s">
        <v>294</v>
      </c>
      <c r="B13" s="74">
        <v>987993.74499999988</v>
      </c>
      <c r="C13" s="74">
        <v>920466.43399999989</v>
      </c>
      <c r="D13" s="74">
        <v>920720.71299999987</v>
      </c>
    </row>
    <row r="14" spans="1:4" ht="31.5" x14ac:dyDescent="0.25">
      <c r="A14" s="59" t="s">
        <v>295</v>
      </c>
      <c r="B14" s="433">
        <v>229662.3</v>
      </c>
      <c r="C14" s="433">
        <v>182926.5</v>
      </c>
      <c r="D14" s="433">
        <v>182926.5</v>
      </c>
    </row>
    <row r="15" spans="1:4" ht="47.25" x14ac:dyDescent="0.25">
      <c r="A15" s="60" t="s">
        <v>296</v>
      </c>
      <c r="B15" s="434">
        <v>213225</v>
      </c>
      <c r="C15" s="434">
        <v>170580</v>
      </c>
      <c r="D15" s="434">
        <v>170580</v>
      </c>
    </row>
    <row r="16" spans="1:4" ht="63" x14ac:dyDescent="0.25">
      <c r="A16" s="61" t="s">
        <v>666</v>
      </c>
      <c r="B16" s="435">
        <v>12346.5</v>
      </c>
      <c r="C16" s="435">
        <v>12346.5</v>
      </c>
      <c r="D16" s="435">
        <v>12346.5</v>
      </c>
    </row>
    <row r="17" spans="1:4" ht="63" x14ac:dyDescent="0.25">
      <c r="A17" s="436" t="s">
        <v>655</v>
      </c>
      <c r="B17" s="435">
        <v>3691.9</v>
      </c>
      <c r="C17" s="435">
        <v>0</v>
      </c>
      <c r="D17" s="435">
        <v>0</v>
      </c>
    </row>
    <row r="18" spans="1:4" ht="63" x14ac:dyDescent="0.25">
      <c r="A18" s="436" t="s">
        <v>657</v>
      </c>
      <c r="B18" s="435">
        <v>398.9</v>
      </c>
      <c r="C18" s="435">
        <v>0</v>
      </c>
      <c r="D18" s="435">
        <v>0</v>
      </c>
    </row>
    <row r="19" spans="1:4" ht="31.5" x14ac:dyDescent="0.25">
      <c r="A19" s="59" t="s">
        <v>297</v>
      </c>
      <c r="B19" s="437">
        <v>37969.68</v>
      </c>
      <c r="C19" s="437">
        <v>38276.828000000001</v>
      </c>
      <c r="D19" s="437">
        <v>38276.828000000001</v>
      </c>
    </row>
    <row r="20" spans="1:4" ht="15.75" x14ac:dyDescent="0.25">
      <c r="A20" s="286" t="s">
        <v>470</v>
      </c>
      <c r="B20" s="438">
        <v>6170.1639999999998</v>
      </c>
      <c r="C20" s="438">
        <v>6477.3119999999999</v>
      </c>
      <c r="D20" s="438">
        <v>6477.3119999999999</v>
      </c>
    </row>
    <row r="21" spans="1:4" ht="15.75" x14ac:dyDescent="0.25">
      <c r="A21" s="62" t="s">
        <v>75</v>
      </c>
      <c r="B21" s="75">
        <v>30045.916000000001</v>
      </c>
      <c r="C21" s="75">
        <v>30045.916000000001</v>
      </c>
      <c r="D21" s="75">
        <v>30045.916000000001</v>
      </c>
    </row>
    <row r="22" spans="1:4" ht="38.25" x14ac:dyDescent="0.25">
      <c r="A22" s="279" t="s">
        <v>658</v>
      </c>
      <c r="B22" s="75">
        <v>1753.6</v>
      </c>
      <c r="C22" s="75">
        <v>1753.6</v>
      </c>
      <c r="D22" s="75">
        <v>1753.6</v>
      </c>
    </row>
    <row r="23" spans="1:4" ht="31.5" x14ac:dyDescent="0.25">
      <c r="A23" s="59" t="s">
        <v>298</v>
      </c>
      <c r="B23" s="437">
        <v>720361.7649999999</v>
      </c>
      <c r="C23" s="437">
        <v>699263.10599999991</v>
      </c>
      <c r="D23" s="437">
        <v>699517.38499999989</v>
      </c>
    </row>
    <row r="24" spans="1:4" ht="63" x14ac:dyDescent="0.25">
      <c r="A24" s="63" t="s">
        <v>299</v>
      </c>
      <c r="B24" s="434">
        <v>457640</v>
      </c>
      <c r="C24" s="434">
        <v>457640</v>
      </c>
      <c r="D24" s="434">
        <v>457640</v>
      </c>
    </row>
    <row r="25" spans="1:4" ht="47.25" x14ac:dyDescent="0.25">
      <c r="A25" s="63" t="s">
        <v>300</v>
      </c>
      <c r="B25" s="434">
        <v>111578</v>
      </c>
      <c r="C25" s="434">
        <v>111367</v>
      </c>
      <c r="D25" s="434">
        <v>111367</v>
      </c>
    </row>
    <row r="26" spans="1:4" ht="47.25" x14ac:dyDescent="0.25">
      <c r="A26" s="439" t="s">
        <v>660</v>
      </c>
      <c r="B26" s="75">
        <v>35767.241999999998</v>
      </c>
      <c r="C26" s="75">
        <v>35767.241999999998</v>
      </c>
      <c r="D26" s="75">
        <v>35767.241999999998</v>
      </c>
    </row>
    <row r="27" spans="1:4" ht="63" x14ac:dyDescent="0.25">
      <c r="A27" s="65" t="s">
        <v>301</v>
      </c>
      <c r="B27" s="435">
        <v>3004</v>
      </c>
      <c r="C27" s="435">
        <v>3035</v>
      </c>
      <c r="D27" s="435">
        <v>3152</v>
      </c>
    </row>
    <row r="28" spans="1:4" ht="47.25" x14ac:dyDescent="0.25">
      <c r="A28" s="64" t="s">
        <v>302</v>
      </c>
      <c r="B28" s="75">
        <v>738</v>
      </c>
      <c r="C28" s="75">
        <v>746</v>
      </c>
      <c r="D28" s="75">
        <v>772</v>
      </c>
    </row>
    <row r="29" spans="1:4" ht="47.25" x14ac:dyDescent="0.25">
      <c r="A29" s="64" t="s">
        <v>303</v>
      </c>
      <c r="B29" s="75">
        <v>370</v>
      </c>
      <c r="C29" s="75">
        <v>372</v>
      </c>
      <c r="D29" s="75">
        <v>383</v>
      </c>
    </row>
    <row r="30" spans="1:4" ht="63" x14ac:dyDescent="0.25">
      <c r="A30" s="64" t="s">
        <v>304</v>
      </c>
      <c r="B30" s="75">
        <v>739</v>
      </c>
      <c r="C30" s="75">
        <v>744</v>
      </c>
      <c r="D30" s="75">
        <v>765</v>
      </c>
    </row>
    <row r="31" spans="1:4" ht="47.25" x14ac:dyDescent="0.25">
      <c r="A31" s="64" t="s">
        <v>305</v>
      </c>
      <c r="B31" s="75">
        <v>59.7</v>
      </c>
      <c r="C31" s="75">
        <v>59.7</v>
      </c>
      <c r="D31" s="75">
        <v>59.7</v>
      </c>
    </row>
    <row r="32" spans="1:4" ht="47.25" x14ac:dyDescent="0.25">
      <c r="A32" s="60" t="s">
        <v>306</v>
      </c>
      <c r="B32" s="75">
        <v>100499</v>
      </c>
      <c r="C32" s="75">
        <v>80399</v>
      </c>
      <c r="D32" s="75">
        <v>80399</v>
      </c>
    </row>
    <row r="33" spans="1:4" ht="31.5" x14ac:dyDescent="0.25">
      <c r="A33" s="68" t="s">
        <v>471</v>
      </c>
      <c r="B33" s="75">
        <v>944.4</v>
      </c>
      <c r="C33" s="75">
        <v>0</v>
      </c>
      <c r="D33" s="75">
        <v>0</v>
      </c>
    </row>
    <row r="34" spans="1:4" s="67" customFormat="1" ht="63" x14ac:dyDescent="0.25">
      <c r="A34" s="66" t="s">
        <v>307</v>
      </c>
      <c r="B34" s="438">
        <v>4128.8940000000002</v>
      </c>
      <c r="C34" s="438">
        <v>4128.8940000000002</v>
      </c>
      <c r="D34" s="438">
        <v>4128.8940000000002</v>
      </c>
    </row>
    <row r="35" spans="1:4" s="67" customFormat="1" ht="47.25" x14ac:dyDescent="0.25">
      <c r="A35" s="66" t="s">
        <v>308</v>
      </c>
      <c r="B35" s="75">
        <v>2229</v>
      </c>
      <c r="C35" s="75">
        <v>2317</v>
      </c>
      <c r="D35" s="75">
        <v>2410</v>
      </c>
    </row>
    <row r="36" spans="1:4" s="67" customFormat="1" ht="47.25" x14ac:dyDescent="0.25">
      <c r="A36" s="68" t="s">
        <v>309</v>
      </c>
      <c r="B36" s="75">
        <v>2537</v>
      </c>
      <c r="C36" s="75">
        <v>2537</v>
      </c>
      <c r="D36" s="75">
        <v>2537</v>
      </c>
    </row>
    <row r="37" spans="1:4" s="67" customFormat="1" ht="31.5" x14ac:dyDescent="0.25">
      <c r="A37" s="68" t="s">
        <v>310</v>
      </c>
      <c r="B37" s="75">
        <v>126.029</v>
      </c>
      <c r="C37" s="75">
        <v>131.97</v>
      </c>
      <c r="D37" s="75">
        <v>135.929</v>
      </c>
    </row>
    <row r="38" spans="1:4" s="67" customFormat="1" ht="15.75" x14ac:dyDescent="0.25">
      <c r="A38" s="69"/>
      <c r="B38" s="75"/>
      <c r="C38" s="75"/>
      <c r="D38" s="75"/>
    </row>
    <row r="39" spans="1:4" s="67" customFormat="1" ht="47.25" x14ac:dyDescent="0.25">
      <c r="A39" s="68" t="s">
        <v>311</v>
      </c>
      <c r="B39" s="75">
        <v>0</v>
      </c>
      <c r="C39" s="75">
        <v>0</v>
      </c>
      <c r="D39" s="75">
        <v>0</v>
      </c>
    </row>
    <row r="40" spans="1:4" ht="47.25" x14ac:dyDescent="0.25">
      <c r="A40" s="70" t="s">
        <v>312</v>
      </c>
      <c r="B40" s="435">
        <v>1.5</v>
      </c>
      <c r="C40" s="435">
        <v>18.3</v>
      </c>
      <c r="D40" s="435">
        <v>0.62</v>
      </c>
    </row>
    <row r="41" spans="1:4" s="67" customFormat="1" ht="15.75" x14ac:dyDescent="0.25">
      <c r="A41" s="71" t="s">
        <v>83</v>
      </c>
      <c r="B41" s="76">
        <v>0</v>
      </c>
      <c r="C41" s="76">
        <v>0</v>
      </c>
      <c r="D41" s="76">
        <v>0</v>
      </c>
    </row>
    <row r="42" spans="1:4" s="67" customFormat="1" ht="15.75" x14ac:dyDescent="0.25">
      <c r="A42" s="72"/>
      <c r="B42" s="72">
        <v>0</v>
      </c>
      <c r="C42" s="73"/>
      <c r="D42" s="73"/>
    </row>
  </sheetData>
  <mergeCells count="11">
    <mergeCell ref="A9:D9"/>
    <mergeCell ref="A10:A11"/>
    <mergeCell ref="B10:D10"/>
    <mergeCell ref="A1:D1"/>
    <mergeCell ref="A2:D2"/>
    <mergeCell ref="A3:D3"/>
    <mergeCell ref="A4:D4"/>
    <mergeCell ref="A5:D5"/>
    <mergeCell ref="A6:D6"/>
    <mergeCell ref="A7:D7"/>
    <mergeCell ref="A8:D8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Normal="100" workbookViewId="0">
      <selection activeCell="A7" sqref="A7:F7"/>
    </sheetView>
  </sheetViews>
  <sheetFormatPr defaultRowHeight="15" x14ac:dyDescent="0.25"/>
  <cols>
    <col min="1" max="1" width="62.5703125" customWidth="1"/>
    <col min="2" max="2" width="5.42578125" customWidth="1"/>
    <col min="3" max="3" width="6.140625" customWidth="1"/>
    <col min="4" max="4" width="13.7109375" customWidth="1"/>
    <col min="5" max="5" width="11.85546875" customWidth="1"/>
    <col min="6" max="6" width="14.140625" customWidth="1"/>
  </cols>
  <sheetData>
    <row r="1" spans="1:10" ht="14.1" customHeight="1" x14ac:dyDescent="0.25">
      <c r="A1" s="28"/>
      <c r="B1" s="523" t="s">
        <v>837</v>
      </c>
      <c r="C1" s="523"/>
      <c r="D1" s="523"/>
      <c r="E1" s="523"/>
      <c r="F1" s="523"/>
    </row>
    <row r="2" spans="1:10" ht="14.1" customHeight="1" x14ac:dyDescent="0.25">
      <c r="A2" s="28"/>
      <c r="B2" s="523" t="s">
        <v>344</v>
      </c>
      <c r="C2" s="523"/>
      <c r="D2" s="523"/>
      <c r="E2" s="523"/>
      <c r="F2" s="523"/>
    </row>
    <row r="3" spans="1:10" ht="14.1" customHeight="1" x14ac:dyDescent="0.25">
      <c r="A3" s="28"/>
      <c r="B3" s="523" t="s">
        <v>838</v>
      </c>
      <c r="C3" s="523"/>
      <c r="D3" s="523"/>
      <c r="E3" s="523"/>
      <c r="F3" s="523"/>
    </row>
    <row r="4" spans="1:10" ht="14.1" customHeight="1" x14ac:dyDescent="0.25">
      <c r="A4" s="28"/>
      <c r="B4" s="523" t="s">
        <v>839</v>
      </c>
      <c r="C4" s="523"/>
      <c r="D4" s="523"/>
      <c r="E4" s="523"/>
      <c r="F4" s="523"/>
    </row>
    <row r="5" spans="1:10" ht="14.1" customHeight="1" x14ac:dyDescent="0.25">
      <c r="A5" s="28"/>
      <c r="B5" s="523" t="s">
        <v>834</v>
      </c>
      <c r="C5" s="523"/>
      <c r="D5" s="523"/>
      <c r="E5" s="523"/>
      <c r="F5" s="523"/>
    </row>
    <row r="6" spans="1:10" ht="12" customHeight="1" x14ac:dyDescent="0.25">
      <c r="A6" s="28"/>
      <c r="B6" s="29"/>
      <c r="C6" s="30"/>
      <c r="D6" s="31"/>
      <c r="E6" s="32"/>
    </row>
    <row r="7" spans="1:10" ht="16.5" customHeight="1" x14ac:dyDescent="0.25">
      <c r="A7" s="521" t="s">
        <v>241</v>
      </c>
      <c r="B7" s="521"/>
      <c r="C7" s="521"/>
      <c r="D7" s="521"/>
      <c r="E7" s="521"/>
      <c r="F7" s="521"/>
    </row>
    <row r="8" spans="1:10" ht="16.5" customHeight="1" x14ac:dyDescent="0.25">
      <c r="A8" s="521" t="s">
        <v>242</v>
      </c>
      <c r="B8" s="521"/>
      <c r="C8" s="521"/>
      <c r="D8" s="521"/>
      <c r="E8" s="521"/>
      <c r="F8" s="521"/>
    </row>
    <row r="9" spans="1:10" ht="13.7" customHeight="1" x14ac:dyDescent="0.25">
      <c r="A9" s="521" t="s">
        <v>647</v>
      </c>
      <c r="B9" s="521"/>
      <c r="C9" s="521"/>
      <c r="D9" s="521"/>
      <c r="E9" s="521"/>
      <c r="F9" s="521"/>
    </row>
    <row r="10" spans="1:10" ht="15.75" x14ac:dyDescent="0.25">
      <c r="A10" s="33" t="s">
        <v>7</v>
      </c>
      <c r="B10" s="34"/>
      <c r="C10" s="34"/>
      <c r="D10" s="34"/>
      <c r="E10" s="35"/>
    </row>
    <row r="11" spans="1:10" ht="42" customHeight="1" x14ac:dyDescent="0.25">
      <c r="A11" s="36" t="s">
        <v>87</v>
      </c>
      <c r="B11" s="37" t="s">
        <v>243</v>
      </c>
      <c r="C11" s="36" t="s">
        <v>244</v>
      </c>
      <c r="D11" s="38" t="s">
        <v>50</v>
      </c>
      <c r="E11" s="38" t="s">
        <v>454</v>
      </c>
      <c r="F11" s="38" t="s">
        <v>590</v>
      </c>
    </row>
    <row r="12" spans="1:10" ht="14.25" customHeight="1" x14ac:dyDescent="0.25">
      <c r="A12" s="39" t="s">
        <v>245</v>
      </c>
      <c r="B12" s="39" t="s">
        <v>93</v>
      </c>
      <c r="C12" s="39" t="s">
        <v>246</v>
      </c>
      <c r="D12" s="40">
        <v>4</v>
      </c>
      <c r="E12" s="39" t="s">
        <v>247</v>
      </c>
      <c r="F12" s="40">
        <v>5</v>
      </c>
    </row>
    <row r="13" spans="1:10" x14ac:dyDescent="0.25">
      <c r="A13" s="41" t="s">
        <v>248</v>
      </c>
      <c r="B13" s="42" t="s">
        <v>97</v>
      </c>
      <c r="C13" s="43"/>
      <c r="D13" s="44">
        <f>SUM(D14:D21)</f>
        <v>43802678.164439999</v>
      </c>
      <c r="E13" s="44">
        <f>SUM(E14:E21)</f>
        <v>42870078.164439999</v>
      </c>
      <c r="F13" s="44">
        <f>SUM(F14:F21)</f>
        <v>42852398.164439999</v>
      </c>
    </row>
    <row r="14" spans="1:10" ht="25.5" x14ac:dyDescent="0.25">
      <c r="A14" s="45" t="s">
        <v>249</v>
      </c>
      <c r="B14" s="46" t="s">
        <v>97</v>
      </c>
      <c r="C14" s="47" t="s">
        <v>100</v>
      </c>
      <c r="D14" s="48">
        <f>'[1]ВСРБМР 7'!G10</f>
        <v>1823943.9679999999</v>
      </c>
      <c r="E14" s="287">
        <f>D14</f>
        <v>1823943.9679999999</v>
      </c>
      <c r="F14" s="50">
        <f>D14</f>
        <v>1823943.9679999999</v>
      </c>
    </row>
    <row r="15" spans="1:10" s="51" customFormat="1" ht="38.25" x14ac:dyDescent="0.2">
      <c r="A15" s="45" t="s">
        <v>250</v>
      </c>
      <c r="B15" s="46" t="s">
        <v>97</v>
      </c>
      <c r="C15" s="47" t="s">
        <v>105</v>
      </c>
      <c r="D15" s="48">
        <f>'[1]ВСРБМР 7'!G14</f>
        <v>2275717.1519999998</v>
      </c>
      <c r="E15" s="48">
        <f>'[1]ВСРБМР 7'!H14</f>
        <v>2275717.1519999998</v>
      </c>
      <c r="F15" s="48">
        <f>'[1]ВСРБМР 7'!I14</f>
        <v>2275717.1519999998</v>
      </c>
      <c r="J15" s="51" t="s">
        <v>251</v>
      </c>
    </row>
    <row r="16" spans="1:10" ht="38.25" x14ac:dyDescent="0.25">
      <c r="A16" s="45" t="s">
        <v>252</v>
      </c>
      <c r="B16" s="46" t="s">
        <v>97</v>
      </c>
      <c r="C16" s="47" t="s">
        <v>109</v>
      </c>
      <c r="D16" s="48">
        <f>'[1]ВСРБМР 7'!G18</f>
        <v>13581025.515000001</v>
      </c>
      <c r="E16" s="48">
        <f>'[1]ВСРБМР 7'!H18</f>
        <v>13581025.515000001</v>
      </c>
      <c r="F16" s="48">
        <f>'[1]ВСРБМР 7'!I18</f>
        <v>13581025.515000001</v>
      </c>
    </row>
    <row r="17" spans="1:7" ht="25.5" x14ac:dyDescent="0.25">
      <c r="A17" s="52" t="s">
        <v>118</v>
      </c>
      <c r="B17" s="53" t="s">
        <v>97</v>
      </c>
      <c r="C17" s="54" t="s">
        <v>119</v>
      </c>
      <c r="D17" s="44">
        <f>'[1]ВСРБМР 7'!G23</f>
        <v>1500</v>
      </c>
      <c r="E17" s="44">
        <f>'[1]ВСРБМР 7'!H23</f>
        <v>18300</v>
      </c>
      <c r="F17" s="44">
        <f>'[1]ВСРБМР 7'!I23</f>
        <v>620</v>
      </c>
    </row>
    <row r="18" spans="1:7" ht="25.5" x14ac:dyDescent="0.25">
      <c r="A18" s="45" t="s">
        <v>253</v>
      </c>
      <c r="B18" s="46" t="s">
        <v>97</v>
      </c>
      <c r="C18" s="47" t="s">
        <v>122</v>
      </c>
      <c r="D18" s="48">
        <f>'[1]ВСРБМР 7'!G25</f>
        <v>7579350.2879999997</v>
      </c>
      <c r="E18" s="48">
        <f>'[1]ВСРБМР 7'!H25</f>
        <v>7574350.2879999997</v>
      </c>
      <c r="F18" s="48">
        <f>'[1]ВСРБМР 7'!I25</f>
        <v>7574350.2879999997</v>
      </c>
    </row>
    <row r="19" spans="1:7" ht="18.75" x14ac:dyDescent="0.25">
      <c r="A19" s="45" t="s">
        <v>254</v>
      </c>
      <c r="B19" s="46" t="s">
        <v>97</v>
      </c>
      <c r="C19" s="47" t="s">
        <v>166</v>
      </c>
      <c r="D19" s="48"/>
      <c r="E19" s="49"/>
      <c r="F19" s="55"/>
    </row>
    <row r="20" spans="1:7" x14ac:dyDescent="0.25">
      <c r="A20" s="45" t="s">
        <v>128</v>
      </c>
      <c r="B20" s="46" t="s">
        <v>97</v>
      </c>
      <c r="C20" s="47" t="s">
        <v>129</v>
      </c>
      <c r="D20" s="48">
        <f>'[1]ВСРБМР 7'!G35</f>
        <v>2500000</v>
      </c>
      <c r="E20" s="48">
        <f>'[1]ВСРБМР 7'!H35</f>
        <v>2500000</v>
      </c>
      <c r="F20" s="48">
        <f>'[1]ВСРБМР 7'!I35</f>
        <v>2500000</v>
      </c>
    </row>
    <row r="21" spans="1:7" x14ac:dyDescent="0.25">
      <c r="A21" s="45" t="s">
        <v>132</v>
      </c>
      <c r="B21" s="46" t="s">
        <v>97</v>
      </c>
      <c r="C21" s="47" t="s">
        <v>133</v>
      </c>
      <c r="D21" s="48">
        <f>'[1]ВСРБМР 7'!G38</f>
        <v>16041141.241439998</v>
      </c>
      <c r="E21" s="48">
        <f>'[1]ВСРБМР 7'!H38</f>
        <v>15096741.241439998</v>
      </c>
      <c r="F21" s="48">
        <f>'[1]ВСРБМР 7'!I38</f>
        <v>15096741.241439998</v>
      </c>
    </row>
    <row r="22" spans="1:7" ht="18.75" x14ac:dyDescent="0.25">
      <c r="A22" s="41" t="s">
        <v>255</v>
      </c>
      <c r="B22" s="42" t="s">
        <v>100</v>
      </c>
      <c r="C22" s="43"/>
      <c r="D22" s="44"/>
      <c r="E22" s="49"/>
      <c r="F22" s="55"/>
      <c r="G22" t="s">
        <v>7</v>
      </c>
    </row>
    <row r="23" spans="1:7" ht="18.75" x14ac:dyDescent="0.25">
      <c r="A23" s="45" t="s">
        <v>256</v>
      </c>
      <c r="B23" s="46" t="s">
        <v>100</v>
      </c>
      <c r="C23" s="47" t="s">
        <v>109</v>
      </c>
      <c r="D23" s="48"/>
      <c r="E23" s="49"/>
      <c r="F23" s="55"/>
    </row>
    <row r="24" spans="1:7" ht="25.5" x14ac:dyDescent="0.25">
      <c r="A24" s="41" t="s">
        <v>140</v>
      </c>
      <c r="B24" s="42" t="s">
        <v>105</v>
      </c>
      <c r="C24" s="43"/>
      <c r="D24" s="44">
        <f>SUM(D25:D28)</f>
        <v>4299313.8440000005</v>
      </c>
      <c r="E24" s="44">
        <f>SUM(E25:E28)</f>
        <v>3829313.844</v>
      </c>
      <c r="F24" s="44">
        <f>SUM(F25:F28)</f>
        <v>3829313.844</v>
      </c>
    </row>
    <row r="25" spans="1:7" ht="18.75" x14ac:dyDescent="0.25">
      <c r="A25" s="45" t="s">
        <v>257</v>
      </c>
      <c r="B25" s="46" t="s">
        <v>105</v>
      </c>
      <c r="C25" s="47" t="s">
        <v>100</v>
      </c>
      <c r="D25" s="48"/>
      <c r="E25" s="49"/>
      <c r="F25" s="55"/>
    </row>
    <row r="26" spans="1:7" x14ac:dyDescent="0.25">
      <c r="A26" s="45" t="s">
        <v>258</v>
      </c>
      <c r="B26" s="46" t="s">
        <v>105</v>
      </c>
      <c r="C26" s="47" t="s">
        <v>109</v>
      </c>
      <c r="D26" s="48">
        <f>'[1]ВСРБМР 7'!G67</f>
        <v>290082.99599999998</v>
      </c>
      <c r="E26" s="48">
        <f>'[1]ВСРБМР 7'!H67</f>
        <v>290082.99599999998</v>
      </c>
      <c r="F26" s="48">
        <f>'[1]ВСРБМР 7'!I67</f>
        <v>290082.99599999998</v>
      </c>
    </row>
    <row r="27" spans="1:7" ht="25.5" x14ac:dyDescent="0.25">
      <c r="A27" s="45" t="s">
        <v>259</v>
      </c>
      <c r="B27" s="46" t="s">
        <v>105</v>
      </c>
      <c r="C27" s="47" t="s">
        <v>145</v>
      </c>
      <c r="D27" s="48">
        <f>'[1]ВСРБМР 7'!G70</f>
        <v>4009230.8480000002</v>
      </c>
      <c r="E27" s="48">
        <f>'[1]ВСРБМР 7'!H70</f>
        <v>3539230.8480000002</v>
      </c>
      <c r="F27" s="48">
        <f>'[1]ВСРБМР 7'!I70</f>
        <v>3539230.8480000002</v>
      </c>
    </row>
    <row r="28" spans="1:7" ht="25.5" x14ac:dyDescent="0.25">
      <c r="A28" s="45" t="s">
        <v>260</v>
      </c>
      <c r="B28" s="46" t="s">
        <v>105</v>
      </c>
      <c r="C28" s="47" t="s">
        <v>230</v>
      </c>
      <c r="D28" s="48"/>
      <c r="E28" s="49"/>
      <c r="F28" s="55"/>
    </row>
    <row r="29" spans="1:7" x14ac:dyDescent="0.25">
      <c r="A29" s="41" t="s">
        <v>261</v>
      </c>
      <c r="B29" s="42" t="s">
        <v>109</v>
      </c>
      <c r="C29" s="43"/>
      <c r="D29" s="44">
        <f>SUM(D30:D34)</f>
        <v>29125746.48</v>
      </c>
      <c r="E29" s="44">
        <f>SUM(E30:E34)</f>
        <v>46575746.479999997</v>
      </c>
      <c r="F29" s="44">
        <f>SUM(F30:F34)</f>
        <v>11675746.48</v>
      </c>
    </row>
    <row r="30" spans="1:7" x14ac:dyDescent="0.25">
      <c r="A30" s="45" t="s">
        <v>149</v>
      </c>
      <c r="B30" s="46" t="s">
        <v>109</v>
      </c>
      <c r="C30" s="47" t="s">
        <v>97</v>
      </c>
      <c r="D30" s="48">
        <f>'[1]ВСРБМР 7'!G80</f>
        <v>0</v>
      </c>
      <c r="E30" s="48">
        <f>'[1]ВСРБМР 7'!H80</f>
        <v>0</v>
      </c>
      <c r="F30" s="48">
        <f>'[1]ВСРБМР 7'!I80</f>
        <v>0</v>
      </c>
    </row>
    <row r="31" spans="1:7" x14ac:dyDescent="0.25">
      <c r="A31" s="45" t="s">
        <v>153</v>
      </c>
      <c r="B31" s="46" t="s">
        <v>109</v>
      </c>
      <c r="C31" s="47" t="s">
        <v>119</v>
      </c>
      <c r="D31" s="48">
        <f>'[1]ВСРБМР 7'!G82</f>
        <v>3869046.48</v>
      </c>
      <c r="E31" s="48">
        <f>'[1]ВСРБМР 7'!H82</f>
        <v>3869046.48</v>
      </c>
      <c r="F31" s="48">
        <f>'[1]ВСРБМР 7'!I82</f>
        <v>3869046.48</v>
      </c>
    </row>
    <row r="32" spans="1:7" ht="18.75" x14ac:dyDescent="0.25">
      <c r="A32" s="45" t="s">
        <v>262</v>
      </c>
      <c r="B32" s="46" t="s">
        <v>109</v>
      </c>
      <c r="C32" s="47" t="s">
        <v>189</v>
      </c>
      <c r="D32" s="48"/>
      <c r="E32" s="49"/>
      <c r="F32" s="55"/>
    </row>
    <row r="33" spans="1:6" x14ac:dyDescent="0.25">
      <c r="A33" s="45" t="s">
        <v>263</v>
      </c>
      <c r="B33" s="46" t="s">
        <v>109</v>
      </c>
      <c r="C33" s="47" t="s">
        <v>145</v>
      </c>
      <c r="D33" s="48">
        <f>'[1]ВСРБМР 7'!G88</f>
        <v>25256700</v>
      </c>
      <c r="E33" s="48">
        <f>'[1]ВСРБМР 7'!H88</f>
        <v>42706700</v>
      </c>
      <c r="F33" s="48">
        <f>'[1]ВСРБМР 7'!I88</f>
        <v>7806700</v>
      </c>
    </row>
    <row r="34" spans="1:6" ht="18.75" x14ac:dyDescent="0.25">
      <c r="A34" s="45" t="s">
        <v>264</v>
      </c>
      <c r="B34" s="46" t="s">
        <v>109</v>
      </c>
      <c r="C34" s="47" t="s">
        <v>221</v>
      </c>
      <c r="D34" s="48"/>
      <c r="E34" s="49"/>
      <c r="F34" s="55"/>
    </row>
    <row r="35" spans="1:6" x14ac:dyDescent="0.25">
      <c r="A35" s="41" t="s">
        <v>265</v>
      </c>
      <c r="B35" s="42" t="s">
        <v>119</v>
      </c>
      <c r="C35" s="43"/>
      <c r="D35" s="44">
        <f>SUM(D36:D39)</f>
        <v>36397161.060000002</v>
      </c>
      <c r="E35" s="44">
        <f t="shared" ref="E35:F35" si="0">SUM(E36:E39)</f>
        <v>5382108</v>
      </c>
      <c r="F35" s="44">
        <f t="shared" si="0"/>
        <v>5382108</v>
      </c>
    </row>
    <row r="36" spans="1:6" ht="18.75" x14ac:dyDescent="0.25">
      <c r="A36" s="45" t="s">
        <v>266</v>
      </c>
      <c r="B36" s="53" t="s">
        <v>109</v>
      </c>
      <c r="C36" s="54" t="s">
        <v>145</v>
      </c>
      <c r="D36" s="48">
        <f>'[1]ВСРБМР 7'!G100</f>
        <v>0</v>
      </c>
      <c r="E36" s="49">
        <v>0</v>
      </c>
      <c r="F36" s="55">
        <v>0</v>
      </c>
    </row>
    <row r="37" spans="1:6" ht="18.75" x14ac:dyDescent="0.25">
      <c r="A37" s="45" t="s">
        <v>267</v>
      </c>
      <c r="B37" s="46" t="s">
        <v>119</v>
      </c>
      <c r="C37" s="47" t="s">
        <v>100</v>
      </c>
      <c r="D37" s="48">
        <f>SUM('[1]ВСРБМР 7'!G94:G95)</f>
        <v>16806486.060000002</v>
      </c>
      <c r="E37" s="49"/>
      <c r="F37" s="55"/>
    </row>
    <row r="38" spans="1:6" x14ac:dyDescent="0.25">
      <c r="A38" s="45" t="s">
        <v>268</v>
      </c>
      <c r="B38" s="46" t="s">
        <v>119</v>
      </c>
      <c r="C38" s="47" t="s">
        <v>105</v>
      </c>
      <c r="D38" s="48">
        <f>SUM('[1]ВСРБМР 7'!G96:G97)</f>
        <v>5382108</v>
      </c>
      <c r="E38" s="48">
        <f>SUM('[1]ВСРБМР 7'!H96:H97)</f>
        <v>5382108</v>
      </c>
      <c r="F38" s="48">
        <f>SUM('[1]ВСРБМР 7'!I96:I97)</f>
        <v>5382108</v>
      </c>
    </row>
    <row r="39" spans="1:6" ht="18.75" x14ac:dyDescent="0.25">
      <c r="A39" s="45" t="s">
        <v>269</v>
      </c>
      <c r="B39" s="46" t="s">
        <v>119</v>
      </c>
      <c r="C39" s="47" t="s">
        <v>119</v>
      </c>
      <c r="D39" s="48">
        <f>'[1]ВСРБМР 7'!G99</f>
        <v>14208567</v>
      </c>
      <c r="E39" s="49"/>
      <c r="F39" s="55"/>
    </row>
    <row r="40" spans="1:6" x14ac:dyDescent="0.25">
      <c r="A40" s="41" t="s">
        <v>165</v>
      </c>
      <c r="B40" s="42" t="s">
        <v>166</v>
      </c>
      <c r="C40" s="43"/>
      <c r="D40" s="44">
        <f>SUM(D41:D45)</f>
        <v>834360207.40705657</v>
      </c>
      <c r="E40" s="44">
        <f>SUM(E41:E45)</f>
        <v>693636602.53622258</v>
      </c>
      <c r="F40" s="44">
        <f>SUM(F41:F45)</f>
        <v>715980282.53622258</v>
      </c>
    </row>
    <row r="41" spans="1:6" x14ac:dyDescent="0.25">
      <c r="A41" s="45" t="s">
        <v>270</v>
      </c>
      <c r="B41" s="46" t="s">
        <v>166</v>
      </c>
      <c r="C41" s="47" t="s">
        <v>97</v>
      </c>
      <c r="D41" s="48">
        <f>'[1]ВСРБМР 7'!G103</f>
        <v>192337883.55886301</v>
      </c>
      <c r="E41" s="48">
        <f>'[1]ВСРБМР 7'!H103</f>
        <v>191375883.55886301</v>
      </c>
      <c r="F41" s="48">
        <f>'[1]ВСРБМР 7'!I103</f>
        <v>191375883.55886301</v>
      </c>
    </row>
    <row r="42" spans="1:6" x14ac:dyDescent="0.25">
      <c r="A42" s="45" t="s">
        <v>173</v>
      </c>
      <c r="B42" s="46" t="s">
        <v>166</v>
      </c>
      <c r="C42" s="47" t="s">
        <v>100</v>
      </c>
      <c r="D42" s="48">
        <f>'[1]ВСРБМР 7'!G113</f>
        <v>570757766.45691347</v>
      </c>
      <c r="E42" s="48">
        <f>'[1]ВСРБМР 7'!H113</f>
        <v>430996161.58607954</v>
      </c>
      <c r="F42" s="48">
        <f>'[1]ВСРБМР 7'!I113</f>
        <v>453339841.58607954</v>
      </c>
    </row>
    <row r="43" spans="1:6" x14ac:dyDescent="0.25">
      <c r="A43" s="41" t="s">
        <v>271</v>
      </c>
      <c r="B43" s="42" t="s">
        <v>166</v>
      </c>
      <c r="C43" s="440" t="s">
        <v>105</v>
      </c>
      <c r="D43" s="44">
        <f>'[1]ВСРБМР 7'!G126</f>
        <v>62460583</v>
      </c>
      <c r="E43" s="44">
        <f>D43</f>
        <v>62460583</v>
      </c>
      <c r="F43" s="44">
        <f>E43</f>
        <v>62460583</v>
      </c>
    </row>
    <row r="44" spans="1:6" x14ac:dyDescent="0.25">
      <c r="A44" s="45" t="s">
        <v>178</v>
      </c>
      <c r="B44" s="46" t="s">
        <v>166</v>
      </c>
      <c r="C44" s="47" t="s">
        <v>166</v>
      </c>
      <c r="D44" s="48">
        <f>'[1]ВСРБМР 7'!G135</f>
        <v>40000</v>
      </c>
      <c r="E44" s="48">
        <f>'[1]ВСРБМР 7'!H135</f>
        <v>40000</v>
      </c>
      <c r="F44" s="48">
        <f>'[1]ВСРБМР 7'!I135</f>
        <v>40000</v>
      </c>
    </row>
    <row r="45" spans="1:6" x14ac:dyDescent="0.25">
      <c r="A45" s="45" t="s">
        <v>181</v>
      </c>
      <c r="B45" s="46" t="s">
        <v>166</v>
      </c>
      <c r="C45" s="47" t="s">
        <v>145</v>
      </c>
      <c r="D45" s="48">
        <f>'[1]ВСРБМР 7'!G138</f>
        <v>8763974.3912799992</v>
      </c>
      <c r="E45" s="48">
        <f>'[1]ВСРБМР 7'!H138</f>
        <v>8763974.3912799992</v>
      </c>
      <c r="F45" s="48">
        <f>'[1]ВСРБМР 7'!I138</f>
        <v>8763974.3912799992</v>
      </c>
    </row>
    <row r="46" spans="1:6" x14ac:dyDescent="0.25">
      <c r="A46" s="41" t="s">
        <v>272</v>
      </c>
      <c r="B46" s="42" t="s">
        <v>189</v>
      </c>
      <c r="C46" s="43"/>
      <c r="D46" s="44">
        <f>SUM(D47:D48)</f>
        <v>23924405.468600001</v>
      </c>
      <c r="E46" s="44">
        <f>SUM(E47:E48)</f>
        <v>23924405.468600001</v>
      </c>
      <c r="F46" s="44">
        <f>SUM(F47:F48)</f>
        <v>23924405.468600001</v>
      </c>
    </row>
    <row r="47" spans="1:6" x14ac:dyDescent="0.25">
      <c r="A47" s="45" t="s">
        <v>273</v>
      </c>
      <c r="B47" s="46" t="s">
        <v>189</v>
      </c>
      <c r="C47" s="47" t="s">
        <v>97</v>
      </c>
      <c r="D47" s="48">
        <f>'[1]ВСРБМР 7'!G149</f>
        <v>23924405.468600001</v>
      </c>
      <c r="E47" s="48">
        <f>'[1]ВСРБМР 7'!H149</f>
        <v>23924405.468600001</v>
      </c>
      <c r="F47" s="48">
        <f>'[1]ВСРБМР 7'!I149</f>
        <v>23924405.468600001</v>
      </c>
    </row>
    <row r="48" spans="1:6" ht="18.75" x14ac:dyDescent="0.25">
      <c r="A48" s="45" t="s">
        <v>274</v>
      </c>
      <c r="B48" s="46" t="s">
        <v>189</v>
      </c>
      <c r="C48" s="47" t="s">
        <v>109</v>
      </c>
      <c r="D48" s="48"/>
      <c r="E48" s="49"/>
      <c r="F48" s="55"/>
    </row>
    <row r="49" spans="1:6" x14ac:dyDescent="0.25">
      <c r="A49" s="41" t="s">
        <v>275</v>
      </c>
      <c r="B49" s="42" t="s">
        <v>196</v>
      </c>
      <c r="C49" s="43"/>
      <c r="D49" s="44">
        <f>SUM(D50:D54)</f>
        <v>9555719</v>
      </c>
      <c r="E49" s="44">
        <f>SUM(E50:E54)</f>
        <v>8012354</v>
      </c>
      <c r="F49" s="44">
        <f>SUM(F50:F54)</f>
        <v>8012354</v>
      </c>
    </row>
    <row r="50" spans="1:6" x14ac:dyDescent="0.25">
      <c r="A50" s="45" t="s">
        <v>198</v>
      </c>
      <c r="B50" s="46" t="s">
        <v>196</v>
      </c>
      <c r="C50" s="47" t="s">
        <v>97</v>
      </c>
      <c r="D50" s="48">
        <f>'[1]ВСРБМР 7'!G160</f>
        <v>2297796</v>
      </c>
      <c r="E50" s="48">
        <f>'[1]ВСРБМР 7'!H160</f>
        <v>2297796</v>
      </c>
      <c r="F50" s="48">
        <f>'[1]ВСРБМР 7'!I160</f>
        <v>2297796</v>
      </c>
    </row>
    <row r="51" spans="1:6" ht="18.75" x14ac:dyDescent="0.25">
      <c r="A51" s="45" t="s">
        <v>276</v>
      </c>
      <c r="B51" s="46" t="s">
        <v>196</v>
      </c>
      <c r="C51" s="47" t="s">
        <v>100</v>
      </c>
      <c r="D51" s="48"/>
      <c r="E51" s="49"/>
      <c r="F51" s="55"/>
    </row>
    <row r="52" spans="1:6" x14ac:dyDescent="0.25">
      <c r="A52" s="45" t="s">
        <v>202</v>
      </c>
      <c r="B52" s="46" t="s">
        <v>196</v>
      </c>
      <c r="C52" s="47" t="s">
        <v>105</v>
      </c>
      <c r="D52" s="48">
        <f>'[1]ВСРБМР 7'!G163</f>
        <v>36000</v>
      </c>
      <c r="E52" s="48">
        <f>'[1]ВСРБМР 7'!H163</f>
        <v>36000</v>
      </c>
      <c r="F52" s="48">
        <f>'[1]ВСРБМР 7'!I163</f>
        <v>36000</v>
      </c>
    </row>
    <row r="53" spans="1:6" x14ac:dyDescent="0.25">
      <c r="A53" s="45" t="s">
        <v>205</v>
      </c>
      <c r="B53" s="46" t="s">
        <v>196</v>
      </c>
      <c r="C53" s="47" t="s">
        <v>109</v>
      </c>
      <c r="D53" s="48">
        <f>'[1]ВСРБМР 7'!G167</f>
        <v>6483923</v>
      </c>
      <c r="E53" s="48">
        <f>'[1]ВСРБМР 7'!H167</f>
        <v>4940558</v>
      </c>
      <c r="F53" s="48">
        <f>'[1]ВСРБМР 7'!I167</f>
        <v>4940558</v>
      </c>
    </row>
    <row r="54" spans="1:6" x14ac:dyDescent="0.25">
      <c r="A54" s="45" t="s">
        <v>277</v>
      </c>
      <c r="B54" s="46" t="s">
        <v>196</v>
      </c>
      <c r="C54" s="47" t="s">
        <v>122</v>
      </c>
      <c r="D54" s="48">
        <f>'[1]ВСРБМР 7'!G173</f>
        <v>738000</v>
      </c>
      <c r="E54" s="48">
        <f>'[1]ВСРБМР 7'!H173</f>
        <v>738000</v>
      </c>
      <c r="F54" s="48">
        <f>'[1]ВСРБМР 7'!I173</f>
        <v>738000</v>
      </c>
    </row>
    <row r="55" spans="1:6" x14ac:dyDescent="0.25">
      <c r="A55" s="41" t="s">
        <v>278</v>
      </c>
      <c r="B55" s="42" t="s">
        <v>129</v>
      </c>
      <c r="C55" s="43"/>
      <c r="D55" s="44">
        <f>SUM(D56:D58)</f>
        <v>8720285.7559999991</v>
      </c>
      <c r="E55" s="44">
        <f>SUM(E56:E58)</f>
        <v>8720285.7559999991</v>
      </c>
      <c r="F55" s="44">
        <f>SUM(F56:F58)</f>
        <v>8720285.7559999991</v>
      </c>
    </row>
    <row r="56" spans="1:6" x14ac:dyDescent="0.25">
      <c r="A56" s="45" t="s">
        <v>212</v>
      </c>
      <c r="B56" s="46" t="s">
        <v>129</v>
      </c>
      <c r="C56" s="47" t="s">
        <v>97</v>
      </c>
      <c r="D56" s="48">
        <f>'[1]ВСРБМР 7'!G180+'[1]ВСРБМР 7'!G178</f>
        <v>7465344.0759999994</v>
      </c>
      <c r="E56" s="48">
        <f>'[1]ВСРБМР 7'!H180+'[1]ВСРБМР 7'!H178</f>
        <v>7465344.0759999994</v>
      </c>
      <c r="F56" s="48">
        <f>'[1]ВСРБМР 7'!I180+'[1]ВСРБМР 7'!I178</f>
        <v>7465344.0759999994</v>
      </c>
    </row>
    <row r="57" spans="1:6" ht="18.75" x14ac:dyDescent="0.25">
      <c r="A57" s="45" t="s">
        <v>279</v>
      </c>
      <c r="B57" s="46" t="s">
        <v>129</v>
      </c>
      <c r="C57" s="47" t="s">
        <v>100</v>
      </c>
      <c r="D57" s="48"/>
      <c r="E57" s="49"/>
      <c r="F57" s="55"/>
    </row>
    <row r="58" spans="1:6" x14ac:dyDescent="0.25">
      <c r="A58" s="45" t="s">
        <v>280</v>
      </c>
      <c r="B58" s="46" t="s">
        <v>129</v>
      </c>
      <c r="C58" s="47" t="s">
        <v>119</v>
      </c>
      <c r="D58" s="48">
        <f>'[1]ВСРБМР 7'!G185</f>
        <v>1254941.68</v>
      </c>
      <c r="E58" s="48">
        <f>'[1]ВСРБМР 7'!H185</f>
        <v>1254941.68</v>
      </c>
      <c r="F58" s="48">
        <f>'[1]ВСРБМР 7'!I185</f>
        <v>1254941.68</v>
      </c>
    </row>
    <row r="59" spans="1:6" x14ac:dyDescent="0.25">
      <c r="A59" s="41" t="s">
        <v>281</v>
      </c>
      <c r="B59" s="42" t="s">
        <v>221</v>
      </c>
      <c r="C59" s="43"/>
      <c r="D59" s="44">
        <f>SUM(D60:D61)</f>
        <v>6116628.2539999997</v>
      </c>
      <c r="E59" s="44">
        <f>SUM(E60:E61)</f>
        <v>6116628.2539999997</v>
      </c>
      <c r="F59" s="44">
        <f>SUM(F60:F61)</f>
        <v>6116628.2539999997</v>
      </c>
    </row>
    <row r="60" spans="1:6" x14ac:dyDescent="0.25">
      <c r="A60" s="45" t="s">
        <v>282</v>
      </c>
      <c r="B60" s="46" t="s">
        <v>221</v>
      </c>
      <c r="C60" s="54" t="s">
        <v>97</v>
      </c>
      <c r="D60" s="48">
        <f>'[1]ВСРБМР 7'!G191</f>
        <v>2407871.8319999999</v>
      </c>
      <c r="E60" s="48">
        <f>'[1]ВСРБМР 7'!H191</f>
        <v>2407871.8319999999</v>
      </c>
      <c r="F60" s="48">
        <f>'[1]ВСРБМР 7'!I191</f>
        <v>2407871.8319999999</v>
      </c>
    </row>
    <row r="61" spans="1:6" x14ac:dyDescent="0.25">
      <c r="A61" s="45" t="s">
        <v>282</v>
      </c>
      <c r="B61" s="46">
        <v>12</v>
      </c>
      <c r="C61" s="54" t="s">
        <v>100</v>
      </c>
      <c r="D61" s="48">
        <f>'[1]ВСРБМР 7'!G196</f>
        <v>3708756.4219999998</v>
      </c>
      <c r="E61" s="48">
        <f>'[1]ВСРБМР 7'!H196</f>
        <v>3708756.4219999998</v>
      </c>
      <c r="F61" s="48">
        <f>'[1]ВСРБМР 7'!I196</f>
        <v>3708756.4219999998</v>
      </c>
    </row>
    <row r="62" spans="1:6" ht="25.5" x14ac:dyDescent="0.25">
      <c r="A62" s="56" t="s">
        <v>283</v>
      </c>
      <c r="B62" s="42">
        <v>13</v>
      </c>
      <c r="C62" s="54"/>
      <c r="D62" s="44">
        <f>SUM(D63)</f>
        <v>15300</v>
      </c>
      <c r="E62" s="44">
        <f>SUM(E63)</f>
        <v>11500</v>
      </c>
      <c r="F62" s="44">
        <f>SUM(F63)</f>
        <v>7700</v>
      </c>
    </row>
    <row r="63" spans="1:6" x14ac:dyDescent="0.25">
      <c r="A63" s="13" t="s">
        <v>284</v>
      </c>
      <c r="B63" s="46">
        <v>13</v>
      </c>
      <c r="C63" s="54" t="s">
        <v>97</v>
      </c>
      <c r="D63" s="48">
        <f>'[1]ВСРБМР 7'!G200</f>
        <v>15300</v>
      </c>
      <c r="E63" s="48">
        <f>'[1]ВСРБМР 7'!H200</f>
        <v>11500</v>
      </c>
      <c r="F63" s="48">
        <f>'[1]ВСРБМР 7'!I200</f>
        <v>7700</v>
      </c>
    </row>
    <row r="64" spans="1:6" ht="38.25" x14ac:dyDescent="0.25">
      <c r="A64" s="41" t="s">
        <v>285</v>
      </c>
      <c r="B64" s="42" t="s">
        <v>230</v>
      </c>
      <c r="C64" s="43"/>
      <c r="D64" s="44">
        <f>SUM(D65:D66)</f>
        <v>121330900.00000001</v>
      </c>
      <c r="E64" s="44">
        <f>SUM(E65:E66)</f>
        <v>85638570</v>
      </c>
      <c r="F64" s="44">
        <f>SUM(F65:F66)</f>
        <v>82460570</v>
      </c>
    </row>
    <row r="65" spans="1:9" ht="25.5" x14ac:dyDescent="0.25">
      <c r="A65" s="45" t="s">
        <v>286</v>
      </c>
      <c r="B65" s="46" t="s">
        <v>230</v>
      </c>
      <c r="C65" s="47" t="s">
        <v>97</v>
      </c>
      <c r="D65" s="48">
        <f>'[1]ВСРБМР 7'!G202+'[1]Налоги посел 8'!AG34*1000</f>
        <v>100897900.00000001</v>
      </c>
      <c r="E65" s="48">
        <f>'[1]ВСРБМР 7'!H202</f>
        <v>65898000</v>
      </c>
      <c r="F65" s="48">
        <f>'[1]ВСРБМР 7'!I202</f>
        <v>62603000</v>
      </c>
    </row>
    <row r="66" spans="1:9" x14ac:dyDescent="0.25">
      <c r="A66" s="45" t="s">
        <v>235</v>
      </c>
      <c r="B66" s="53" t="s">
        <v>230</v>
      </c>
      <c r="C66" s="54" t="s">
        <v>105</v>
      </c>
      <c r="D66" s="48">
        <f>'[1]ВСРБМР 7'!G205</f>
        <v>20433000</v>
      </c>
      <c r="E66" s="48">
        <f>'[1]ВСРБМР 7'!H205</f>
        <v>19740570</v>
      </c>
      <c r="F66" s="48">
        <f>'[1]ВСРБМР 7'!I205</f>
        <v>19857570</v>
      </c>
    </row>
    <row r="67" spans="1:9" x14ac:dyDescent="0.25">
      <c r="A67" s="518" t="s">
        <v>287</v>
      </c>
      <c r="B67" s="519"/>
      <c r="C67" s="520"/>
      <c r="D67" s="44">
        <f>SUM(D13,D22,D24,D29,D35,D40,D46,D49,D55,D59,D62,D64)</f>
        <v>1117648345.4340966</v>
      </c>
      <c r="E67" s="44">
        <f>SUM(E13,E22,E24,E29,E35,E40,E46,E49,E55,E59,E62,E64)+1</f>
        <v>924717593.50326264</v>
      </c>
      <c r="F67" s="44">
        <f>SUM(F13,F22,F24,F29,F35,F40,F46,F49,F55,F59,F62,F64)+1</f>
        <v>908961793.50326264</v>
      </c>
      <c r="I67" t="s">
        <v>7</v>
      </c>
    </row>
    <row r="69" spans="1:9" x14ac:dyDescent="0.25">
      <c r="D69" s="1">
        <f>'[1]ВСРБМР 7'!G211-'[1]РазПодр №6'!D66</f>
        <v>0</v>
      </c>
    </row>
  </sheetData>
  <mergeCells count="9">
    <mergeCell ref="A67:C67"/>
    <mergeCell ref="A8:F8"/>
    <mergeCell ref="A9:F9"/>
    <mergeCell ref="B1:F1"/>
    <mergeCell ref="B3:F3"/>
    <mergeCell ref="B4:F4"/>
    <mergeCell ref="B5:F5"/>
    <mergeCell ref="A7:F7"/>
    <mergeCell ref="B2:F2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view="pageBreakPreview" zoomScale="130" zoomScaleNormal="100" zoomScaleSheetLayoutView="130" workbookViewId="0">
      <selection activeCell="E4" sqref="E4:I4"/>
    </sheetView>
  </sheetViews>
  <sheetFormatPr defaultColWidth="8.7109375" defaultRowHeight="12.75" x14ac:dyDescent="0.2"/>
  <cols>
    <col min="1" max="1" width="42.85546875" style="269" customWidth="1"/>
    <col min="2" max="2" width="5.85546875" style="269" customWidth="1"/>
    <col min="3" max="3" width="5" style="269" customWidth="1"/>
    <col min="4" max="4" width="6.42578125" style="269" customWidth="1"/>
    <col min="5" max="5" width="12.85546875" style="269" customWidth="1"/>
    <col min="6" max="6" width="6.140625" style="269" customWidth="1"/>
    <col min="7" max="7" width="14.42578125" style="269" customWidth="1"/>
    <col min="8" max="9" width="12.5703125" style="269" customWidth="1"/>
    <col min="10" max="10" width="10" style="269" bestFit="1" customWidth="1"/>
    <col min="11" max="16384" width="8.7109375" style="269"/>
  </cols>
  <sheetData>
    <row r="1" spans="1:11" x14ac:dyDescent="0.2">
      <c r="E1" s="523" t="s">
        <v>823</v>
      </c>
      <c r="F1" s="523"/>
      <c r="G1" s="523"/>
      <c r="H1" s="523"/>
      <c r="I1" s="523"/>
    </row>
    <row r="2" spans="1:11" x14ac:dyDescent="0.2">
      <c r="E2" s="523" t="s">
        <v>840</v>
      </c>
      <c r="F2" s="523"/>
      <c r="G2" s="523"/>
      <c r="H2" s="523"/>
      <c r="I2" s="523"/>
    </row>
    <row r="3" spans="1:11" x14ac:dyDescent="0.2">
      <c r="E3" s="523" t="s">
        <v>841</v>
      </c>
      <c r="F3" s="523"/>
      <c r="G3" s="523"/>
      <c r="H3" s="523"/>
      <c r="I3" s="523"/>
    </row>
    <row r="4" spans="1:11" x14ac:dyDescent="0.2">
      <c r="E4" s="523" t="s">
        <v>842</v>
      </c>
      <c r="F4" s="523"/>
      <c r="G4" s="523"/>
      <c r="H4" s="523"/>
      <c r="I4" s="523"/>
    </row>
    <row r="5" spans="1:11" ht="18.75" customHeight="1" x14ac:dyDescent="0.2">
      <c r="A5" s="524" t="s">
        <v>85</v>
      </c>
      <c r="B5" s="524"/>
      <c r="C5" s="524"/>
      <c r="D5" s="524"/>
      <c r="E5" s="524"/>
      <c r="F5" s="524"/>
      <c r="G5" s="524"/>
      <c r="H5" s="524"/>
      <c r="I5" s="524"/>
    </row>
    <row r="6" spans="1:11" ht="18.75" customHeight="1" x14ac:dyDescent="0.2">
      <c r="A6" s="524" t="s">
        <v>86</v>
      </c>
      <c r="B6" s="524"/>
      <c r="C6" s="524"/>
      <c r="D6" s="524"/>
      <c r="E6" s="524"/>
      <c r="F6" s="524"/>
      <c r="G6" s="524"/>
      <c r="H6" s="524"/>
      <c r="I6" s="524"/>
    </row>
    <row r="7" spans="1:11" ht="27.4" customHeight="1" x14ac:dyDescent="0.2">
      <c r="A7" s="522" t="s">
        <v>648</v>
      </c>
      <c r="B7" s="522"/>
      <c r="C7" s="522"/>
      <c r="D7" s="522"/>
      <c r="E7" s="522"/>
      <c r="F7" s="522"/>
      <c r="G7" s="522"/>
      <c r="H7" s="522"/>
      <c r="I7" s="522"/>
    </row>
    <row r="8" spans="1:11" s="291" customFormat="1" ht="13.7" customHeight="1" x14ac:dyDescent="0.2">
      <c r="A8" s="270"/>
      <c r="B8" s="288"/>
      <c r="C8" s="289"/>
      <c r="D8" s="288"/>
      <c r="E8" s="288"/>
      <c r="F8" s="288"/>
      <c r="G8" s="290"/>
    </row>
    <row r="9" spans="1:11" ht="41.25" customHeight="1" x14ac:dyDescent="0.2">
      <c r="A9" s="392" t="s">
        <v>87</v>
      </c>
      <c r="B9" s="392" t="s">
        <v>88</v>
      </c>
      <c r="C9" s="392" t="s">
        <v>89</v>
      </c>
      <c r="D9" s="392" t="s">
        <v>90</v>
      </c>
      <c r="E9" s="392" t="s">
        <v>91</v>
      </c>
      <c r="F9" s="392" t="s">
        <v>92</v>
      </c>
      <c r="G9" s="292" t="s">
        <v>50</v>
      </c>
      <c r="H9" s="292" t="s">
        <v>454</v>
      </c>
      <c r="I9" s="292" t="s">
        <v>590</v>
      </c>
    </row>
    <row r="10" spans="1:11" x14ac:dyDescent="0.2">
      <c r="A10" s="293">
        <v>1</v>
      </c>
      <c r="B10" s="293" t="s">
        <v>93</v>
      </c>
      <c r="C10" s="294">
        <v>3</v>
      </c>
      <c r="D10" s="294">
        <v>4</v>
      </c>
      <c r="E10" s="294">
        <v>5</v>
      </c>
      <c r="F10" s="294">
        <v>6</v>
      </c>
      <c r="G10" s="295">
        <v>7</v>
      </c>
      <c r="H10" s="294">
        <v>8</v>
      </c>
      <c r="I10" s="295">
        <v>9</v>
      </c>
    </row>
    <row r="11" spans="1:11" x14ac:dyDescent="0.2">
      <c r="A11" s="296" t="s">
        <v>94</v>
      </c>
      <c r="B11" s="297" t="s">
        <v>95</v>
      </c>
      <c r="C11" s="294"/>
      <c r="D11" s="294"/>
      <c r="E11" s="294"/>
      <c r="F11" s="294"/>
      <c r="G11" s="295" t="s">
        <v>7</v>
      </c>
      <c r="H11" s="298"/>
      <c r="I11" s="298"/>
    </row>
    <row r="12" spans="1:11" x14ac:dyDescent="0.2">
      <c r="A12" s="299" t="s">
        <v>96</v>
      </c>
      <c r="B12" s="300" t="s">
        <v>95</v>
      </c>
      <c r="C12" s="301" t="s">
        <v>97</v>
      </c>
      <c r="D12" s="300" t="s">
        <v>98</v>
      </c>
      <c r="E12" s="300"/>
      <c r="F12" s="302"/>
      <c r="G12" s="185">
        <v>43885378.164439999</v>
      </c>
      <c r="H12" s="185">
        <v>30441282.346439999</v>
      </c>
      <c r="I12" s="185">
        <v>30423602.346439999</v>
      </c>
    </row>
    <row r="13" spans="1:11" ht="25.5" x14ac:dyDescent="0.2">
      <c r="A13" s="299" t="s">
        <v>99</v>
      </c>
      <c r="B13" s="300" t="s">
        <v>95</v>
      </c>
      <c r="C13" s="301" t="s">
        <v>97</v>
      </c>
      <c r="D13" s="300" t="s">
        <v>100</v>
      </c>
      <c r="E13" s="303"/>
      <c r="F13" s="304"/>
      <c r="G13" s="185">
        <v>1823943.9679999999</v>
      </c>
      <c r="H13" s="185">
        <v>1823943.9679999999</v>
      </c>
      <c r="I13" s="185">
        <v>1823943.9679999999</v>
      </c>
    </row>
    <row r="14" spans="1:11" x14ac:dyDescent="0.2">
      <c r="A14" s="296" t="s">
        <v>101</v>
      </c>
      <c r="B14" s="300" t="s">
        <v>95</v>
      </c>
      <c r="C14" s="301" t="s">
        <v>97</v>
      </c>
      <c r="D14" s="300" t="s">
        <v>100</v>
      </c>
      <c r="E14" s="300" t="s">
        <v>102</v>
      </c>
      <c r="F14" s="301" t="s">
        <v>103</v>
      </c>
      <c r="G14" s="185">
        <v>1823943.9679999999</v>
      </c>
      <c r="H14" s="185">
        <v>1823943.9679999999</v>
      </c>
      <c r="I14" s="185">
        <v>1823943.9679999999</v>
      </c>
    </row>
    <row r="15" spans="1:11" ht="25.5" x14ac:dyDescent="0.2">
      <c r="A15" s="305" t="s">
        <v>472</v>
      </c>
      <c r="B15" s="303"/>
      <c r="C15" s="306" t="s">
        <v>97</v>
      </c>
      <c r="D15" s="303" t="s">
        <v>100</v>
      </c>
      <c r="E15" s="303" t="s">
        <v>102</v>
      </c>
      <c r="F15" s="304">
        <v>120</v>
      </c>
      <c r="G15" s="184">
        <v>1558396.328</v>
      </c>
      <c r="H15" s="298">
        <v>1558396.328</v>
      </c>
      <c r="I15" s="298">
        <v>1558396.328</v>
      </c>
    </row>
    <row r="16" spans="1:11" ht="25.5" x14ac:dyDescent="0.2">
      <c r="A16" s="305" t="s">
        <v>473</v>
      </c>
      <c r="B16" s="303"/>
      <c r="C16" s="306" t="s">
        <v>97</v>
      </c>
      <c r="D16" s="303" t="s">
        <v>100</v>
      </c>
      <c r="E16" s="303" t="s">
        <v>102</v>
      </c>
      <c r="F16" s="304">
        <v>240</v>
      </c>
      <c r="G16" s="184">
        <v>265547.6399999999</v>
      </c>
      <c r="H16" s="298">
        <v>265547.6399999999</v>
      </c>
      <c r="I16" s="298">
        <v>265547.6399999999</v>
      </c>
      <c r="K16" s="269" t="s">
        <v>7</v>
      </c>
    </row>
    <row r="17" spans="1:13" ht="25.5" x14ac:dyDescent="0.2">
      <c r="A17" s="299" t="s">
        <v>104</v>
      </c>
      <c r="B17" s="300" t="s">
        <v>95</v>
      </c>
      <c r="C17" s="301" t="s">
        <v>97</v>
      </c>
      <c r="D17" s="300" t="s">
        <v>105</v>
      </c>
      <c r="E17" s="303"/>
      <c r="F17" s="304"/>
      <c r="G17" s="185">
        <v>2275717.1519999998</v>
      </c>
      <c r="H17" s="298">
        <v>2275717.1519999998</v>
      </c>
      <c r="I17" s="298">
        <v>2275717.1519999998</v>
      </c>
    </row>
    <row r="18" spans="1:13" x14ac:dyDescent="0.2">
      <c r="A18" s="296" t="s">
        <v>106</v>
      </c>
      <c r="B18" s="300" t="s">
        <v>95</v>
      </c>
      <c r="C18" s="301" t="s">
        <v>97</v>
      </c>
      <c r="D18" s="300" t="s">
        <v>105</v>
      </c>
      <c r="E18" s="300" t="s">
        <v>107</v>
      </c>
      <c r="F18" s="301" t="s">
        <v>103</v>
      </c>
      <c r="G18" s="185">
        <v>2275717.1519999998</v>
      </c>
      <c r="H18" s="185">
        <v>2275717.1519999998</v>
      </c>
      <c r="I18" s="185">
        <v>2275717.1519999998</v>
      </c>
    </row>
    <row r="19" spans="1:13" ht="25.5" x14ac:dyDescent="0.2">
      <c r="A19" s="305" t="s">
        <v>472</v>
      </c>
      <c r="B19" s="303"/>
      <c r="C19" s="306" t="s">
        <v>97</v>
      </c>
      <c r="D19" s="303" t="s">
        <v>105</v>
      </c>
      <c r="E19" s="303" t="s">
        <v>107</v>
      </c>
      <c r="F19" s="304">
        <v>120</v>
      </c>
      <c r="G19" s="184">
        <v>1985696.442</v>
      </c>
      <c r="H19" s="298">
        <v>1985696.442</v>
      </c>
      <c r="I19" s="298">
        <v>1985696.442</v>
      </c>
    </row>
    <row r="20" spans="1:13" ht="25.5" x14ac:dyDescent="0.2">
      <c r="A20" s="305" t="s">
        <v>473</v>
      </c>
      <c r="B20" s="303"/>
      <c r="C20" s="306" t="s">
        <v>97</v>
      </c>
      <c r="D20" s="303" t="s">
        <v>105</v>
      </c>
      <c r="E20" s="303" t="s">
        <v>107</v>
      </c>
      <c r="F20" s="304">
        <v>240</v>
      </c>
      <c r="G20" s="184">
        <v>290020.70999999973</v>
      </c>
      <c r="H20" s="298">
        <v>290020.70999999973</v>
      </c>
      <c r="I20" s="298">
        <v>290020.70999999973</v>
      </c>
    </row>
    <row r="21" spans="1:13" ht="25.5" x14ac:dyDescent="0.2">
      <c r="A21" s="299" t="s">
        <v>108</v>
      </c>
      <c r="B21" s="303" t="s">
        <v>95</v>
      </c>
      <c r="C21" s="301" t="s">
        <v>97</v>
      </c>
      <c r="D21" s="300" t="s">
        <v>109</v>
      </c>
      <c r="E21" s="300"/>
      <c r="F21" s="302"/>
      <c r="G21" s="185">
        <v>13688661.515000001</v>
      </c>
      <c r="H21" s="185">
        <v>13688661.515000001</v>
      </c>
      <c r="I21" s="185">
        <v>13688661.515000001</v>
      </c>
      <c r="K21" s="269" t="s">
        <v>7</v>
      </c>
    </row>
    <row r="22" spans="1:13" x14ac:dyDescent="0.2">
      <c r="A22" s="296" t="s">
        <v>110</v>
      </c>
      <c r="B22" s="300" t="s">
        <v>95</v>
      </c>
      <c r="C22" s="301" t="s">
        <v>97</v>
      </c>
      <c r="D22" s="300" t="s">
        <v>109</v>
      </c>
      <c r="E22" s="300" t="s">
        <v>111</v>
      </c>
      <c r="F22" s="301" t="s">
        <v>103</v>
      </c>
      <c r="G22" s="185">
        <v>13688661.515000001</v>
      </c>
      <c r="H22" s="185">
        <v>13688661.515000001</v>
      </c>
      <c r="I22" s="185">
        <v>13688661.515000001</v>
      </c>
    </row>
    <row r="23" spans="1:13" ht="25.5" x14ac:dyDescent="0.2">
      <c r="A23" s="305" t="s">
        <v>472</v>
      </c>
      <c r="B23" s="303"/>
      <c r="C23" s="306" t="s">
        <v>97</v>
      </c>
      <c r="D23" s="303" t="s">
        <v>109</v>
      </c>
      <c r="E23" s="303" t="s">
        <v>111</v>
      </c>
      <c r="F23" s="304">
        <v>120</v>
      </c>
      <c r="G23" s="184">
        <v>10069616.43</v>
      </c>
      <c r="H23" s="298">
        <v>10069616.43</v>
      </c>
      <c r="I23" s="298">
        <v>10069616.43</v>
      </c>
    </row>
    <row r="24" spans="1:13" ht="25.5" x14ac:dyDescent="0.2">
      <c r="A24" s="305" t="s">
        <v>473</v>
      </c>
      <c r="B24" s="303"/>
      <c r="C24" s="306" t="s">
        <v>97</v>
      </c>
      <c r="D24" s="303" t="s">
        <v>109</v>
      </c>
      <c r="E24" s="303" t="s">
        <v>111</v>
      </c>
      <c r="F24" s="304">
        <v>240</v>
      </c>
      <c r="G24" s="184">
        <v>3197924.6500000004</v>
      </c>
      <c r="H24" s="298">
        <v>3197924.6500000004</v>
      </c>
      <c r="I24" s="298">
        <v>3197924.6500000004</v>
      </c>
    </row>
    <row r="25" spans="1:13" x14ac:dyDescent="0.2">
      <c r="A25" s="305" t="s">
        <v>474</v>
      </c>
      <c r="B25" s="303"/>
      <c r="C25" s="306" t="s">
        <v>97</v>
      </c>
      <c r="D25" s="303" t="s">
        <v>109</v>
      </c>
      <c r="E25" s="303" t="s">
        <v>111</v>
      </c>
      <c r="F25" s="304">
        <v>850</v>
      </c>
      <c r="G25" s="184">
        <v>421120.435</v>
      </c>
      <c r="H25" s="298">
        <v>421120.435</v>
      </c>
      <c r="I25" s="298">
        <v>421120.435</v>
      </c>
    </row>
    <row r="26" spans="1:13" ht="25.5" x14ac:dyDescent="0.2">
      <c r="A26" s="299" t="s">
        <v>118</v>
      </c>
      <c r="B26" s="300" t="s">
        <v>95</v>
      </c>
      <c r="C26" s="301" t="s">
        <v>97</v>
      </c>
      <c r="D26" s="300" t="s">
        <v>119</v>
      </c>
      <c r="E26" s="300" t="s">
        <v>120</v>
      </c>
      <c r="F26" s="306" t="s">
        <v>103</v>
      </c>
      <c r="G26" s="185">
        <v>1500</v>
      </c>
      <c r="H26" s="185">
        <v>18300</v>
      </c>
      <c r="I26" s="185">
        <v>620</v>
      </c>
    </row>
    <row r="27" spans="1:13" ht="25.5" x14ac:dyDescent="0.2">
      <c r="A27" s="305" t="s">
        <v>473</v>
      </c>
      <c r="B27" s="303"/>
      <c r="C27" s="306" t="s">
        <v>97</v>
      </c>
      <c r="D27" s="303" t="s">
        <v>119</v>
      </c>
      <c r="E27" s="303" t="s">
        <v>120</v>
      </c>
      <c r="F27" s="304">
        <v>240</v>
      </c>
      <c r="G27" s="184">
        <v>1500</v>
      </c>
      <c r="H27" s="298">
        <v>18300</v>
      </c>
      <c r="I27" s="298">
        <v>620</v>
      </c>
      <c r="M27" s="269" t="s">
        <v>7</v>
      </c>
    </row>
    <row r="28" spans="1:13" ht="25.5" x14ac:dyDescent="0.2">
      <c r="A28" s="299" t="s">
        <v>121</v>
      </c>
      <c r="B28" s="303"/>
      <c r="C28" s="301" t="s">
        <v>97</v>
      </c>
      <c r="D28" s="300" t="s">
        <v>122</v>
      </c>
      <c r="E28" s="300"/>
      <c r="F28" s="302"/>
      <c r="G28" s="185">
        <v>7579350.2879999997</v>
      </c>
      <c r="H28" s="185">
        <v>7574350.2879999997</v>
      </c>
      <c r="I28" s="185">
        <v>7574350.2879999997</v>
      </c>
    </row>
    <row r="29" spans="1:13" ht="25.5" x14ac:dyDescent="0.2">
      <c r="A29" s="296" t="s">
        <v>123</v>
      </c>
      <c r="B29" s="300" t="s">
        <v>124</v>
      </c>
      <c r="C29" s="301"/>
      <c r="D29" s="300"/>
      <c r="E29" s="300"/>
      <c r="F29" s="302"/>
      <c r="G29" s="185"/>
      <c r="H29" s="298"/>
      <c r="I29" s="298"/>
    </row>
    <row r="30" spans="1:13" x14ac:dyDescent="0.2">
      <c r="A30" s="296" t="s">
        <v>125</v>
      </c>
      <c r="B30" s="300" t="s">
        <v>124</v>
      </c>
      <c r="C30" s="301" t="s">
        <v>97</v>
      </c>
      <c r="D30" s="300" t="s">
        <v>122</v>
      </c>
      <c r="E30" s="300" t="s">
        <v>111</v>
      </c>
      <c r="F30" s="301" t="s">
        <v>103</v>
      </c>
      <c r="G30" s="185">
        <v>5535735.2319999998</v>
      </c>
      <c r="H30" s="185">
        <v>5535735.2319999998</v>
      </c>
      <c r="I30" s="185">
        <v>5535735.2319999998</v>
      </c>
    </row>
    <row r="31" spans="1:13" ht="25.5" x14ac:dyDescent="0.2">
      <c r="A31" s="305" t="s">
        <v>472</v>
      </c>
      <c r="B31" s="303"/>
      <c r="C31" s="306" t="s">
        <v>97</v>
      </c>
      <c r="D31" s="303" t="s">
        <v>122</v>
      </c>
      <c r="E31" s="303" t="s">
        <v>111</v>
      </c>
      <c r="F31" s="304">
        <v>120</v>
      </c>
      <c r="G31" s="184">
        <v>5083994.8719999995</v>
      </c>
      <c r="H31" s="298">
        <v>5083994.8719999995</v>
      </c>
      <c r="I31" s="298">
        <v>5083994.8719999995</v>
      </c>
    </row>
    <row r="32" spans="1:13" ht="25.5" x14ac:dyDescent="0.2">
      <c r="A32" s="305" t="s">
        <v>473</v>
      </c>
      <c r="B32" s="303"/>
      <c r="C32" s="306" t="s">
        <v>97</v>
      </c>
      <c r="D32" s="303" t="s">
        <v>122</v>
      </c>
      <c r="E32" s="303" t="s">
        <v>111</v>
      </c>
      <c r="F32" s="304">
        <v>240</v>
      </c>
      <c r="G32" s="184">
        <v>451740.36000000034</v>
      </c>
      <c r="H32" s="298">
        <v>451740.36000000034</v>
      </c>
      <c r="I32" s="298">
        <v>451740.36000000034</v>
      </c>
    </row>
    <row r="33" spans="1:9" x14ac:dyDescent="0.2">
      <c r="A33" s="305" t="s">
        <v>474</v>
      </c>
      <c r="B33" s="303"/>
      <c r="C33" s="306" t="s">
        <v>97</v>
      </c>
      <c r="D33" s="303" t="s">
        <v>122</v>
      </c>
      <c r="E33" s="303" t="s">
        <v>111</v>
      </c>
      <c r="F33" s="304">
        <v>850</v>
      </c>
      <c r="G33" s="184">
        <v>0</v>
      </c>
      <c r="H33" s="298">
        <v>0</v>
      </c>
      <c r="I33" s="298">
        <v>0</v>
      </c>
    </row>
    <row r="34" spans="1:9" ht="25.5" x14ac:dyDescent="0.2">
      <c r="A34" s="299" t="s">
        <v>126</v>
      </c>
      <c r="B34" s="300" t="s">
        <v>95</v>
      </c>
      <c r="C34" s="301" t="s">
        <v>97</v>
      </c>
      <c r="D34" s="300" t="s">
        <v>122</v>
      </c>
      <c r="E34" s="300" t="s">
        <v>127</v>
      </c>
      <c r="F34" s="301" t="s">
        <v>103</v>
      </c>
      <c r="G34" s="185">
        <v>2043615.0559999999</v>
      </c>
      <c r="H34" s="185">
        <v>2038615.0559999999</v>
      </c>
      <c r="I34" s="185">
        <v>2038615.0559999999</v>
      </c>
    </row>
    <row r="35" spans="1:9" ht="25.5" x14ac:dyDescent="0.2">
      <c r="A35" s="305" t="s">
        <v>472</v>
      </c>
      <c r="B35" s="303"/>
      <c r="C35" s="306" t="s">
        <v>97</v>
      </c>
      <c r="D35" s="303" t="s">
        <v>122</v>
      </c>
      <c r="E35" s="303" t="s">
        <v>127</v>
      </c>
      <c r="F35" s="304">
        <v>120</v>
      </c>
      <c r="G35" s="184">
        <v>1886623.676</v>
      </c>
      <c r="H35" s="298">
        <v>1886623.676</v>
      </c>
      <c r="I35" s="298">
        <v>1886623.676</v>
      </c>
    </row>
    <row r="36" spans="1:9" ht="25.5" x14ac:dyDescent="0.2">
      <c r="A36" s="305" t="s">
        <v>473</v>
      </c>
      <c r="B36" s="303"/>
      <c r="C36" s="306" t="s">
        <v>97</v>
      </c>
      <c r="D36" s="303" t="s">
        <v>122</v>
      </c>
      <c r="E36" s="303" t="s">
        <v>127</v>
      </c>
      <c r="F36" s="304">
        <v>240</v>
      </c>
      <c r="G36" s="184">
        <v>151991.37999999989</v>
      </c>
      <c r="H36" s="298">
        <v>151991.37999999989</v>
      </c>
      <c r="I36" s="298">
        <v>151991.37999999989</v>
      </c>
    </row>
    <row r="37" spans="1:9" x14ac:dyDescent="0.2">
      <c r="A37" s="305"/>
      <c r="B37" s="303"/>
      <c r="C37" s="306" t="s">
        <v>97</v>
      </c>
      <c r="D37" s="303" t="s">
        <v>122</v>
      </c>
      <c r="E37" s="303" t="s">
        <v>127</v>
      </c>
      <c r="F37" s="304">
        <v>850</v>
      </c>
      <c r="G37" s="184">
        <v>5000</v>
      </c>
      <c r="H37" s="298"/>
      <c r="I37" s="298"/>
    </row>
    <row r="38" spans="1:9" x14ac:dyDescent="0.2">
      <c r="A38" s="299" t="s">
        <v>128</v>
      </c>
      <c r="B38" s="303" t="s">
        <v>95</v>
      </c>
      <c r="C38" s="301" t="s">
        <v>97</v>
      </c>
      <c r="D38" s="300" t="s">
        <v>129</v>
      </c>
      <c r="E38" s="300" t="s">
        <v>130</v>
      </c>
      <c r="F38" s="301" t="s">
        <v>103</v>
      </c>
      <c r="G38" s="185">
        <v>2500000</v>
      </c>
      <c r="H38" s="185">
        <v>2500000</v>
      </c>
      <c r="I38" s="185">
        <v>2500000</v>
      </c>
    </row>
    <row r="39" spans="1:9" x14ac:dyDescent="0.2">
      <c r="A39" s="305" t="s">
        <v>131</v>
      </c>
      <c r="B39" s="303"/>
      <c r="C39" s="306" t="s">
        <v>97</v>
      </c>
      <c r="D39" s="303" t="s">
        <v>129</v>
      </c>
      <c r="E39" s="303" t="s">
        <v>130</v>
      </c>
      <c r="F39" s="304"/>
      <c r="G39" s="184">
        <v>2500000</v>
      </c>
      <c r="H39" s="298">
        <v>2500000</v>
      </c>
      <c r="I39" s="298">
        <v>2500000</v>
      </c>
    </row>
    <row r="40" spans="1:9" x14ac:dyDescent="0.2">
      <c r="A40" s="305" t="s">
        <v>475</v>
      </c>
      <c r="B40" s="303"/>
      <c r="C40" s="306" t="s">
        <v>97</v>
      </c>
      <c r="D40" s="303" t="s">
        <v>129</v>
      </c>
      <c r="E40" s="303" t="s">
        <v>130</v>
      </c>
      <c r="F40" s="304">
        <v>870</v>
      </c>
      <c r="G40" s="184">
        <v>2500000</v>
      </c>
      <c r="H40" s="298">
        <v>2500000</v>
      </c>
      <c r="I40" s="298">
        <v>2500000</v>
      </c>
    </row>
    <row r="41" spans="1:9" ht="13.7" customHeight="1" x14ac:dyDescent="0.2">
      <c r="A41" s="299" t="s">
        <v>476</v>
      </c>
      <c r="B41" s="300" t="s">
        <v>95</v>
      </c>
      <c r="C41" s="301" t="s">
        <v>97</v>
      </c>
      <c r="D41" s="300" t="s">
        <v>133</v>
      </c>
      <c r="E41" s="303"/>
      <c r="F41" s="304"/>
      <c r="G41" s="185">
        <v>16016205.241439998</v>
      </c>
      <c r="H41" s="185">
        <v>15071805.241439998</v>
      </c>
      <c r="I41" s="185">
        <v>15071805.241439998</v>
      </c>
    </row>
    <row r="42" spans="1:9" ht="13.7" customHeight="1" x14ac:dyDescent="0.2">
      <c r="A42" s="299" t="s">
        <v>667</v>
      </c>
      <c r="B42" s="300" t="s">
        <v>95</v>
      </c>
      <c r="C42" s="301" t="s">
        <v>97</v>
      </c>
      <c r="D42" s="300" t="s">
        <v>133</v>
      </c>
      <c r="E42" s="303" t="s">
        <v>668</v>
      </c>
      <c r="F42" s="304"/>
      <c r="G42" s="185">
        <v>944400</v>
      </c>
      <c r="H42" s="185">
        <v>0</v>
      </c>
      <c r="I42" s="185">
        <v>0</v>
      </c>
    </row>
    <row r="43" spans="1:9" ht="13.7" customHeight="1" x14ac:dyDescent="0.2">
      <c r="A43" s="305" t="s">
        <v>473</v>
      </c>
      <c r="B43" s="300"/>
      <c r="C43" s="301" t="s">
        <v>97</v>
      </c>
      <c r="D43" s="300" t="s">
        <v>133</v>
      </c>
      <c r="E43" s="303" t="s">
        <v>668</v>
      </c>
      <c r="F43" s="304">
        <v>240</v>
      </c>
      <c r="G43" s="185">
        <v>944400</v>
      </c>
      <c r="H43" s="185">
        <v>0</v>
      </c>
      <c r="I43" s="185">
        <v>0</v>
      </c>
    </row>
    <row r="44" spans="1:9" ht="13.7" customHeight="1" x14ac:dyDescent="0.2">
      <c r="A44" s="299"/>
      <c r="B44" s="300"/>
      <c r="C44" s="301"/>
      <c r="D44" s="300"/>
      <c r="E44" s="303"/>
      <c r="F44" s="304"/>
      <c r="G44" s="185"/>
      <c r="H44" s="185"/>
      <c r="I44" s="185"/>
    </row>
    <row r="45" spans="1:9" ht="13.7" customHeight="1" x14ac:dyDescent="0.2">
      <c r="A45" s="299" t="s">
        <v>477</v>
      </c>
      <c r="B45" s="300" t="s">
        <v>95</v>
      </c>
      <c r="C45" s="301" t="s">
        <v>97</v>
      </c>
      <c r="D45" s="300" t="s">
        <v>133</v>
      </c>
      <c r="E45" s="300" t="s">
        <v>134</v>
      </c>
      <c r="F45" s="301" t="s">
        <v>103</v>
      </c>
      <c r="G45" s="185">
        <v>2560309.4234399991</v>
      </c>
      <c r="H45" s="185">
        <v>2560309.4234399991</v>
      </c>
      <c r="I45" s="185">
        <v>2560309.4234399991</v>
      </c>
    </row>
    <row r="46" spans="1:9" ht="25.5" x14ac:dyDescent="0.2">
      <c r="A46" s="305" t="s">
        <v>478</v>
      </c>
      <c r="B46" s="300"/>
      <c r="C46" s="301" t="s">
        <v>97</v>
      </c>
      <c r="D46" s="300" t="s">
        <v>133</v>
      </c>
      <c r="E46" s="303" t="s">
        <v>111</v>
      </c>
      <c r="F46" s="306" t="s">
        <v>135</v>
      </c>
      <c r="G46" s="185">
        <v>1198637.7272399999</v>
      </c>
      <c r="H46" s="184">
        <v>1198637.7272399999</v>
      </c>
      <c r="I46" s="298">
        <v>1198637.7272399999</v>
      </c>
    </row>
    <row r="47" spans="1:9" ht="25.5" x14ac:dyDescent="0.2">
      <c r="A47" s="305" t="s">
        <v>473</v>
      </c>
      <c r="B47" s="303"/>
      <c r="C47" s="306" t="s">
        <v>97</v>
      </c>
      <c r="D47" s="303" t="s">
        <v>133</v>
      </c>
      <c r="E47" s="303" t="s">
        <v>111</v>
      </c>
      <c r="F47" s="304">
        <v>240</v>
      </c>
      <c r="G47" s="185">
        <v>1291294.6061999996</v>
      </c>
      <c r="H47" s="184">
        <v>1291294.6061999996</v>
      </c>
      <c r="I47" s="298">
        <v>1291294.6061999996</v>
      </c>
    </row>
    <row r="48" spans="1:9" x14ac:dyDescent="0.2">
      <c r="A48" s="305" t="s">
        <v>474</v>
      </c>
      <c r="B48" s="303"/>
      <c r="C48" s="306" t="s">
        <v>97</v>
      </c>
      <c r="D48" s="303" t="s">
        <v>133</v>
      </c>
      <c r="E48" s="303" t="s">
        <v>111</v>
      </c>
      <c r="F48" s="304">
        <v>850</v>
      </c>
      <c r="G48" s="185">
        <v>70377.09</v>
      </c>
      <c r="H48" s="184">
        <v>70377.09</v>
      </c>
      <c r="I48" s="298">
        <v>70377.09</v>
      </c>
    </row>
    <row r="49" spans="1:12" ht="25.5" x14ac:dyDescent="0.2">
      <c r="A49" s="305" t="s">
        <v>479</v>
      </c>
      <c r="B49" s="303"/>
      <c r="C49" s="306" t="s">
        <v>97</v>
      </c>
      <c r="D49" s="303" t="s">
        <v>133</v>
      </c>
      <c r="E49" s="303" t="s">
        <v>111</v>
      </c>
      <c r="F49" s="304">
        <v>400</v>
      </c>
      <c r="G49" s="185">
        <v>0</v>
      </c>
      <c r="H49" s="185">
        <v>0</v>
      </c>
      <c r="I49" s="298">
        <v>0</v>
      </c>
    </row>
    <row r="50" spans="1:12" ht="38.25" x14ac:dyDescent="0.2">
      <c r="A50" s="299" t="s">
        <v>112</v>
      </c>
      <c r="B50" s="300" t="s">
        <v>95</v>
      </c>
      <c r="C50" s="301" t="s">
        <v>97</v>
      </c>
      <c r="D50" s="300" t="s">
        <v>133</v>
      </c>
      <c r="E50" s="300" t="s">
        <v>113</v>
      </c>
      <c r="F50" s="301" t="s">
        <v>103</v>
      </c>
      <c r="G50" s="185">
        <v>345064.44799999997</v>
      </c>
      <c r="H50" s="185">
        <v>345064.44799999997</v>
      </c>
      <c r="I50" s="185">
        <v>345064.44799999997</v>
      </c>
    </row>
    <row r="51" spans="1:12" ht="25.5" x14ac:dyDescent="0.2">
      <c r="A51" s="305" t="s">
        <v>472</v>
      </c>
      <c r="B51" s="303"/>
      <c r="C51" s="306" t="s">
        <v>97</v>
      </c>
      <c r="D51" s="303" t="s">
        <v>133</v>
      </c>
      <c r="E51" s="303" t="s">
        <v>113</v>
      </c>
      <c r="F51" s="304">
        <v>120</v>
      </c>
      <c r="G51" s="184">
        <v>311977.908</v>
      </c>
      <c r="H51" s="298">
        <v>311977.908</v>
      </c>
      <c r="I51" s="298">
        <v>311977.908</v>
      </c>
      <c r="J51" s="269" t="s">
        <v>7</v>
      </c>
    </row>
    <row r="52" spans="1:12" ht="25.5" x14ac:dyDescent="0.2">
      <c r="A52" s="305" t="s">
        <v>473</v>
      </c>
      <c r="B52" s="303"/>
      <c r="C52" s="306" t="s">
        <v>97</v>
      </c>
      <c r="D52" s="303" t="s">
        <v>133</v>
      </c>
      <c r="E52" s="303" t="s">
        <v>113</v>
      </c>
      <c r="F52" s="304">
        <v>240</v>
      </c>
      <c r="G52" s="184">
        <v>33086.539999999979</v>
      </c>
      <c r="H52" s="298">
        <v>33086.539999999979</v>
      </c>
      <c r="I52" s="298">
        <v>33086.539999999979</v>
      </c>
    </row>
    <row r="53" spans="1:12" ht="38.25" x14ac:dyDescent="0.2">
      <c r="A53" s="299" t="s">
        <v>114</v>
      </c>
      <c r="B53" s="300" t="s">
        <v>95</v>
      </c>
      <c r="C53" s="301" t="s">
        <v>97</v>
      </c>
      <c r="D53" s="300" t="s">
        <v>133</v>
      </c>
      <c r="E53" s="300" t="s">
        <v>115</v>
      </c>
      <c r="F53" s="301" t="s">
        <v>103</v>
      </c>
      <c r="G53" s="185">
        <v>670139.32799999998</v>
      </c>
      <c r="H53" s="185">
        <v>670139.32799999998</v>
      </c>
      <c r="I53" s="185">
        <v>670139.32799999998</v>
      </c>
    </row>
    <row r="54" spans="1:12" ht="25.5" x14ac:dyDescent="0.2">
      <c r="A54" s="305" t="s">
        <v>472</v>
      </c>
      <c r="B54" s="303"/>
      <c r="C54" s="306" t="s">
        <v>97</v>
      </c>
      <c r="D54" s="303" t="s">
        <v>133</v>
      </c>
      <c r="E54" s="303" t="s">
        <v>115</v>
      </c>
      <c r="F54" s="304">
        <v>120</v>
      </c>
      <c r="G54" s="184">
        <v>639974.88800000004</v>
      </c>
      <c r="H54" s="298">
        <v>639974.88800000004</v>
      </c>
      <c r="I54" s="298">
        <v>639974.88800000004</v>
      </c>
    </row>
    <row r="55" spans="1:12" ht="25.5" x14ac:dyDescent="0.2">
      <c r="A55" s="305" t="s">
        <v>473</v>
      </c>
      <c r="B55" s="303"/>
      <c r="C55" s="306" t="s">
        <v>97</v>
      </c>
      <c r="D55" s="303" t="s">
        <v>133</v>
      </c>
      <c r="E55" s="303" t="s">
        <v>115</v>
      </c>
      <c r="F55" s="304">
        <v>240</v>
      </c>
      <c r="G55" s="184">
        <v>30164.439999999944</v>
      </c>
      <c r="H55" s="298">
        <v>30164.439999999944</v>
      </c>
      <c r="I55" s="298">
        <v>30164.439999999944</v>
      </c>
    </row>
    <row r="56" spans="1:12" ht="38.25" x14ac:dyDescent="0.2">
      <c r="A56" s="299" t="s">
        <v>116</v>
      </c>
      <c r="B56" s="300" t="s">
        <v>95</v>
      </c>
      <c r="C56" s="301" t="s">
        <v>97</v>
      </c>
      <c r="D56" s="300" t="s">
        <v>133</v>
      </c>
      <c r="E56" s="300" t="s">
        <v>117</v>
      </c>
      <c r="F56" s="301" t="s">
        <v>103</v>
      </c>
      <c r="G56" s="185">
        <v>59700</v>
      </c>
      <c r="H56" s="185">
        <v>59700</v>
      </c>
      <c r="I56" s="185">
        <v>59700</v>
      </c>
    </row>
    <row r="57" spans="1:12" ht="25.5" x14ac:dyDescent="0.2">
      <c r="A57" s="305" t="s">
        <v>472</v>
      </c>
      <c r="B57" s="303"/>
      <c r="C57" s="306" t="s">
        <v>97</v>
      </c>
      <c r="D57" s="303" t="s">
        <v>133</v>
      </c>
      <c r="E57" s="303" t="s">
        <v>117</v>
      </c>
      <c r="F57" s="304">
        <v>120</v>
      </c>
      <c r="G57" s="184">
        <v>0</v>
      </c>
      <c r="H57" s="298"/>
      <c r="I57" s="298"/>
    </row>
    <row r="58" spans="1:12" ht="25.5" x14ac:dyDescent="0.2">
      <c r="A58" s="305" t="s">
        <v>473</v>
      </c>
      <c r="B58" s="303"/>
      <c r="C58" s="306" t="s">
        <v>97</v>
      </c>
      <c r="D58" s="303" t="s">
        <v>133</v>
      </c>
      <c r="E58" s="303" t="s">
        <v>117</v>
      </c>
      <c r="F58" s="304">
        <v>240</v>
      </c>
      <c r="G58" s="184">
        <v>59700</v>
      </c>
      <c r="H58" s="298">
        <v>59700</v>
      </c>
      <c r="I58" s="298">
        <v>59700</v>
      </c>
    </row>
    <row r="59" spans="1:12" x14ac:dyDescent="0.2">
      <c r="A59" s="299" t="s">
        <v>136</v>
      </c>
      <c r="B59" s="303"/>
      <c r="C59" s="301" t="s">
        <v>97</v>
      </c>
      <c r="D59" s="300" t="s">
        <v>133</v>
      </c>
      <c r="E59" s="300"/>
      <c r="F59" s="301" t="s">
        <v>103</v>
      </c>
      <c r="G59" s="185">
        <v>7003334.0420000004</v>
      </c>
      <c r="H59" s="185">
        <v>7003334.0420000004</v>
      </c>
      <c r="I59" s="185">
        <v>7003334.0420000004</v>
      </c>
    </row>
    <row r="60" spans="1:12" ht="25.5" x14ac:dyDescent="0.2">
      <c r="A60" s="305" t="s">
        <v>472</v>
      </c>
      <c r="B60" s="300"/>
      <c r="C60" s="301" t="s">
        <v>97</v>
      </c>
      <c r="D60" s="300" t="s">
        <v>133</v>
      </c>
      <c r="E60" s="303" t="s">
        <v>669</v>
      </c>
      <c r="F60" s="306" t="s">
        <v>135</v>
      </c>
      <c r="G60" s="185">
        <v>5710816.7759999996</v>
      </c>
      <c r="H60" s="185">
        <v>5710816.7759999996</v>
      </c>
      <c r="I60" s="185">
        <v>5710816.7759999996</v>
      </c>
    </row>
    <row r="61" spans="1:12" ht="25.5" x14ac:dyDescent="0.2">
      <c r="A61" s="305" t="s">
        <v>473</v>
      </c>
      <c r="B61" s="303"/>
      <c r="C61" s="306" t="s">
        <v>97</v>
      </c>
      <c r="D61" s="303" t="s">
        <v>133</v>
      </c>
      <c r="E61" s="303" t="s">
        <v>669</v>
      </c>
      <c r="F61" s="304">
        <v>240</v>
      </c>
      <c r="G61" s="185">
        <v>862763.8600000008</v>
      </c>
      <c r="H61" s="185">
        <v>862763.8600000008</v>
      </c>
      <c r="I61" s="185">
        <v>862763.8600000008</v>
      </c>
      <c r="L61" s="269" t="s">
        <v>7</v>
      </c>
    </row>
    <row r="62" spans="1:12" x14ac:dyDescent="0.2">
      <c r="A62" s="305" t="s">
        <v>474</v>
      </c>
      <c r="B62" s="303"/>
      <c r="C62" s="306" t="s">
        <v>97</v>
      </c>
      <c r="D62" s="303" t="s">
        <v>133</v>
      </c>
      <c r="E62" s="303" t="s">
        <v>669</v>
      </c>
      <c r="F62" s="304">
        <v>850</v>
      </c>
      <c r="G62" s="185">
        <v>429753.40600000002</v>
      </c>
      <c r="H62" s="185">
        <v>429753.40600000002</v>
      </c>
      <c r="I62" s="185">
        <v>429753.40600000002</v>
      </c>
    </row>
    <row r="63" spans="1:12" ht="25.5" x14ac:dyDescent="0.2">
      <c r="A63" s="305" t="s">
        <v>479</v>
      </c>
      <c r="B63" s="303"/>
      <c r="C63" s="306" t="s">
        <v>97</v>
      </c>
      <c r="D63" s="303" t="s">
        <v>133</v>
      </c>
      <c r="E63" s="303" t="s">
        <v>669</v>
      </c>
      <c r="F63" s="304">
        <v>400</v>
      </c>
      <c r="G63" s="185">
        <v>0</v>
      </c>
      <c r="H63" s="185">
        <v>0</v>
      </c>
      <c r="I63" s="185">
        <v>0</v>
      </c>
    </row>
    <row r="64" spans="1:12" x14ac:dyDescent="0.2">
      <c r="A64" s="305"/>
      <c r="B64" s="303"/>
      <c r="C64" s="306"/>
      <c r="D64" s="303"/>
      <c r="E64" s="303"/>
      <c r="F64" s="304"/>
      <c r="G64" s="184"/>
      <c r="H64" s="298"/>
      <c r="I64" s="298"/>
    </row>
    <row r="65" spans="1:11" x14ac:dyDescent="0.2">
      <c r="A65" s="299" t="s">
        <v>137</v>
      </c>
      <c r="B65" s="303"/>
      <c r="C65" s="301" t="s">
        <v>97</v>
      </c>
      <c r="D65" s="300" t="s">
        <v>133</v>
      </c>
      <c r="E65" s="300"/>
      <c r="F65" s="301">
        <v>0</v>
      </c>
      <c r="G65" s="185">
        <v>4433258</v>
      </c>
      <c r="H65" s="185">
        <v>4433258</v>
      </c>
      <c r="I65" s="185">
        <v>4433258</v>
      </c>
    </row>
    <row r="66" spans="1:11" ht="25.5" x14ac:dyDescent="0.2">
      <c r="A66" s="307" t="s">
        <v>480</v>
      </c>
      <c r="B66" s="303"/>
      <c r="C66" s="306" t="s">
        <v>97</v>
      </c>
      <c r="D66" s="303" t="s">
        <v>133</v>
      </c>
      <c r="E66" s="303" t="s">
        <v>138</v>
      </c>
      <c r="F66" s="304">
        <v>611</v>
      </c>
      <c r="G66" s="185">
        <v>4288258</v>
      </c>
      <c r="H66" s="185">
        <v>4288258</v>
      </c>
      <c r="I66" s="185">
        <v>4288258</v>
      </c>
    </row>
    <row r="67" spans="1:11" x14ac:dyDescent="0.2">
      <c r="A67" s="305" t="s">
        <v>139</v>
      </c>
      <c r="B67" s="303"/>
      <c r="C67" s="306" t="s">
        <v>97</v>
      </c>
      <c r="D67" s="303" t="s">
        <v>133</v>
      </c>
      <c r="E67" s="303" t="s">
        <v>138</v>
      </c>
      <c r="F67" s="304">
        <v>612</v>
      </c>
      <c r="G67" s="185">
        <v>145000</v>
      </c>
      <c r="H67" s="185">
        <v>145000</v>
      </c>
      <c r="I67" s="185">
        <v>145000</v>
      </c>
    </row>
    <row r="68" spans="1:11" ht="25.5" x14ac:dyDescent="0.2">
      <c r="A68" s="299" t="s">
        <v>140</v>
      </c>
      <c r="B68" s="300" t="s">
        <v>95</v>
      </c>
      <c r="C68" s="301" t="s">
        <v>105</v>
      </c>
      <c r="D68" s="300" t="s">
        <v>98</v>
      </c>
      <c r="E68" s="300"/>
      <c r="F68" s="302"/>
      <c r="G68" s="185">
        <v>4299313.8440000005</v>
      </c>
      <c r="H68" s="185">
        <v>3829313.844</v>
      </c>
      <c r="I68" s="185">
        <v>3829313.844</v>
      </c>
    </row>
    <row r="69" spans="1:11" ht="25.5" x14ac:dyDescent="0.2">
      <c r="A69" s="296" t="s">
        <v>141</v>
      </c>
      <c r="B69" s="303" t="s">
        <v>95</v>
      </c>
      <c r="C69" s="301" t="s">
        <v>105</v>
      </c>
      <c r="D69" s="300" t="s">
        <v>109</v>
      </c>
      <c r="E69" s="300"/>
      <c r="F69" s="302"/>
      <c r="G69" s="185">
        <v>290082.99599999998</v>
      </c>
      <c r="H69" s="185">
        <v>290082.99599999998</v>
      </c>
      <c r="I69" s="185">
        <v>290082.99599999998</v>
      </c>
    </row>
    <row r="70" spans="1:11" ht="25.5" x14ac:dyDescent="0.2">
      <c r="A70" s="296" t="s">
        <v>142</v>
      </c>
      <c r="B70" s="303" t="s">
        <v>95</v>
      </c>
      <c r="C70" s="301" t="s">
        <v>105</v>
      </c>
      <c r="D70" s="300" t="s">
        <v>109</v>
      </c>
      <c r="E70" s="300" t="s">
        <v>143</v>
      </c>
      <c r="F70" s="306" t="s">
        <v>103</v>
      </c>
      <c r="G70" s="185">
        <v>290082.99599999998</v>
      </c>
      <c r="H70" s="185">
        <v>290082.99599999998</v>
      </c>
      <c r="I70" s="185">
        <v>290082.99599999998</v>
      </c>
    </row>
    <row r="71" spans="1:11" ht="25.5" x14ac:dyDescent="0.2">
      <c r="A71" s="305" t="s">
        <v>472</v>
      </c>
      <c r="B71" s="303"/>
      <c r="C71" s="306" t="s">
        <v>105</v>
      </c>
      <c r="D71" s="303" t="s">
        <v>109</v>
      </c>
      <c r="E71" s="303" t="s">
        <v>143</v>
      </c>
      <c r="F71" s="304">
        <v>120</v>
      </c>
      <c r="G71" s="184">
        <v>290082.99599999998</v>
      </c>
      <c r="H71" s="298">
        <v>290082.99599999998</v>
      </c>
      <c r="I71" s="298">
        <v>290082.99599999998</v>
      </c>
    </row>
    <row r="72" spans="1:11" ht="25.5" x14ac:dyDescent="0.2">
      <c r="A72" s="305" t="s">
        <v>473</v>
      </c>
      <c r="B72" s="303"/>
      <c r="C72" s="306" t="s">
        <v>105</v>
      </c>
      <c r="D72" s="303" t="s">
        <v>109</v>
      </c>
      <c r="E72" s="303" t="s">
        <v>143</v>
      </c>
      <c r="F72" s="304">
        <v>240</v>
      </c>
      <c r="G72" s="184">
        <v>0</v>
      </c>
      <c r="H72" s="298">
        <v>0</v>
      </c>
      <c r="I72" s="298">
        <v>0</v>
      </c>
    </row>
    <row r="73" spans="1:11" x14ac:dyDescent="0.2">
      <c r="A73" s="308" t="s">
        <v>144</v>
      </c>
      <c r="B73" s="309" t="s">
        <v>95</v>
      </c>
      <c r="C73" s="301" t="s">
        <v>105</v>
      </c>
      <c r="D73" s="300" t="s">
        <v>145</v>
      </c>
      <c r="E73" s="300"/>
      <c r="F73" s="306"/>
      <c r="G73" s="185">
        <v>4009230.8480000002</v>
      </c>
      <c r="H73" s="185">
        <v>3539230.8480000002</v>
      </c>
      <c r="I73" s="185">
        <v>3539230.8480000002</v>
      </c>
    </row>
    <row r="74" spans="1:11" ht="38.25" x14ac:dyDescent="0.2">
      <c r="A74" s="310" t="s">
        <v>481</v>
      </c>
      <c r="B74" s="309" t="s">
        <v>95</v>
      </c>
      <c r="C74" s="301" t="s">
        <v>105</v>
      </c>
      <c r="D74" s="300" t="s">
        <v>145</v>
      </c>
      <c r="E74" s="300" t="s">
        <v>482</v>
      </c>
      <c r="F74" s="306"/>
      <c r="G74" s="185">
        <v>470000</v>
      </c>
      <c r="H74" s="185">
        <v>0</v>
      </c>
      <c r="I74" s="185">
        <v>0</v>
      </c>
    </row>
    <row r="75" spans="1:11" ht="25.5" x14ac:dyDescent="0.2">
      <c r="A75" s="276" t="s">
        <v>483</v>
      </c>
      <c r="B75" s="309" t="s">
        <v>95</v>
      </c>
      <c r="C75" s="301" t="s">
        <v>105</v>
      </c>
      <c r="D75" s="300" t="s">
        <v>145</v>
      </c>
      <c r="E75" s="300" t="s">
        <v>484</v>
      </c>
      <c r="F75" s="306" t="s">
        <v>171</v>
      </c>
      <c r="G75" s="185">
        <v>100000</v>
      </c>
      <c r="H75" s="185"/>
      <c r="I75" s="185"/>
    </row>
    <row r="76" spans="1:11" x14ac:dyDescent="0.2">
      <c r="A76" s="311" t="s">
        <v>485</v>
      </c>
      <c r="B76" s="309" t="s">
        <v>95</v>
      </c>
      <c r="C76" s="301" t="s">
        <v>105</v>
      </c>
      <c r="D76" s="300" t="s">
        <v>145</v>
      </c>
      <c r="E76" s="300" t="s">
        <v>486</v>
      </c>
      <c r="F76" s="306" t="s">
        <v>171</v>
      </c>
      <c r="G76" s="185">
        <v>370000</v>
      </c>
      <c r="H76" s="185"/>
      <c r="I76" s="185"/>
    </row>
    <row r="77" spans="1:11" ht="25.5" x14ac:dyDescent="0.2">
      <c r="A77" s="305" t="s">
        <v>472</v>
      </c>
      <c r="B77" s="303"/>
      <c r="C77" s="306" t="s">
        <v>105</v>
      </c>
      <c r="D77" s="303" t="s">
        <v>145</v>
      </c>
      <c r="E77" s="300" t="s">
        <v>111</v>
      </c>
      <c r="F77" s="304">
        <v>120</v>
      </c>
      <c r="G77" s="184">
        <v>1668362.808</v>
      </c>
      <c r="H77" s="298">
        <v>1668362.808</v>
      </c>
      <c r="I77" s="298">
        <v>1668362.808</v>
      </c>
      <c r="K77" s="269" t="s">
        <v>7</v>
      </c>
    </row>
    <row r="78" spans="1:11" ht="25.5" x14ac:dyDescent="0.2">
      <c r="A78" s="305" t="s">
        <v>473</v>
      </c>
      <c r="B78" s="303"/>
      <c r="C78" s="306" t="s">
        <v>105</v>
      </c>
      <c r="D78" s="303" t="s">
        <v>145</v>
      </c>
      <c r="E78" s="303" t="s">
        <v>111</v>
      </c>
      <c r="F78" s="304">
        <v>240</v>
      </c>
      <c r="G78" s="184">
        <v>22588.040000000037</v>
      </c>
      <c r="H78" s="298">
        <v>22588.040000000037</v>
      </c>
      <c r="I78" s="298">
        <v>22588.040000000037</v>
      </c>
    </row>
    <row r="79" spans="1:11" x14ac:dyDescent="0.2">
      <c r="A79" s="299" t="s">
        <v>146</v>
      </c>
      <c r="B79" s="303"/>
      <c r="C79" s="306" t="s">
        <v>105</v>
      </c>
      <c r="D79" s="303" t="s">
        <v>145</v>
      </c>
      <c r="E79" s="303"/>
      <c r="F79" s="304">
        <v>0</v>
      </c>
      <c r="G79" s="185">
        <v>1848280</v>
      </c>
      <c r="H79" s="185">
        <v>1848280</v>
      </c>
      <c r="I79" s="185">
        <v>1848280</v>
      </c>
    </row>
    <row r="80" spans="1:11" ht="25.5" x14ac:dyDescent="0.2">
      <c r="A80" s="305" t="s">
        <v>487</v>
      </c>
      <c r="B80" s="303"/>
      <c r="C80" s="306" t="s">
        <v>105</v>
      </c>
      <c r="D80" s="303" t="s">
        <v>145</v>
      </c>
      <c r="E80" s="300" t="s">
        <v>147</v>
      </c>
      <c r="F80" s="304">
        <v>110</v>
      </c>
      <c r="G80" s="184">
        <v>1623480</v>
      </c>
      <c r="H80" s="298">
        <v>1623480</v>
      </c>
      <c r="I80" s="298">
        <v>1623480</v>
      </c>
    </row>
    <row r="81" spans="1:13" ht="25.5" x14ac:dyDescent="0.2">
      <c r="A81" s="305" t="s">
        <v>473</v>
      </c>
      <c r="B81" s="303"/>
      <c r="C81" s="306" t="s">
        <v>105</v>
      </c>
      <c r="D81" s="303" t="s">
        <v>145</v>
      </c>
      <c r="E81" s="303" t="s">
        <v>147</v>
      </c>
      <c r="F81" s="304">
        <v>240</v>
      </c>
      <c r="G81" s="184">
        <v>224800</v>
      </c>
      <c r="H81" s="298">
        <v>224800</v>
      </c>
      <c r="I81" s="298">
        <v>224800</v>
      </c>
    </row>
    <row r="82" spans="1:13" x14ac:dyDescent="0.2">
      <c r="A82" s="299" t="s">
        <v>149</v>
      </c>
      <c r="B82" s="303"/>
      <c r="C82" s="301" t="s">
        <v>109</v>
      </c>
      <c r="D82" s="300" t="s">
        <v>98</v>
      </c>
      <c r="E82" s="300"/>
      <c r="F82" s="302"/>
      <c r="G82" s="185">
        <v>29125746.48</v>
      </c>
      <c r="H82" s="185">
        <v>19175746.48</v>
      </c>
      <c r="I82" s="185">
        <v>39075746.479999997</v>
      </c>
      <c r="L82" s="269" t="s">
        <v>7</v>
      </c>
    </row>
    <row r="83" spans="1:13" x14ac:dyDescent="0.2">
      <c r="A83" s="299" t="s">
        <v>7</v>
      </c>
      <c r="B83" s="303"/>
      <c r="C83" s="301" t="s">
        <v>109</v>
      </c>
      <c r="D83" s="300" t="s">
        <v>97</v>
      </c>
      <c r="E83" s="300" t="s">
        <v>150</v>
      </c>
      <c r="F83" s="302">
        <v>240</v>
      </c>
      <c r="G83" s="185">
        <v>0</v>
      </c>
      <c r="H83" s="185">
        <v>0</v>
      </c>
      <c r="I83" s="185">
        <v>0</v>
      </c>
    </row>
    <row r="84" spans="1:13" x14ac:dyDescent="0.2">
      <c r="A84" s="299" t="s">
        <v>151</v>
      </c>
      <c r="B84" s="300" t="s">
        <v>152</v>
      </c>
      <c r="C84" s="301"/>
      <c r="D84" s="300"/>
      <c r="E84" s="300"/>
      <c r="F84" s="302"/>
      <c r="G84" s="185"/>
      <c r="H84" s="298"/>
      <c r="I84" s="298"/>
    </row>
    <row r="85" spans="1:13" x14ac:dyDescent="0.2">
      <c r="A85" s="299" t="s">
        <v>153</v>
      </c>
      <c r="B85" s="300" t="s">
        <v>152</v>
      </c>
      <c r="C85" s="301" t="s">
        <v>109</v>
      </c>
      <c r="D85" s="300" t="s">
        <v>119</v>
      </c>
      <c r="E85" s="300" t="s">
        <v>7</v>
      </c>
      <c r="F85" s="306" t="s">
        <v>103</v>
      </c>
      <c r="G85" s="185">
        <v>3869046.48</v>
      </c>
      <c r="H85" s="185">
        <v>3869046.48</v>
      </c>
      <c r="I85" s="185">
        <v>3869046.48</v>
      </c>
    </row>
    <row r="86" spans="1:13" ht="25.5" x14ac:dyDescent="0.2">
      <c r="A86" s="299" t="s">
        <v>154</v>
      </c>
      <c r="B86" s="303"/>
      <c r="C86" s="301" t="s">
        <v>109</v>
      </c>
      <c r="D86" s="300" t="s">
        <v>119</v>
      </c>
      <c r="E86" s="300" t="s">
        <v>111</v>
      </c>
      <c r="F86" s="302"/>
      <c r="G86" s="185">
        <v>3869046.48</v>
      </c>
      <c r="H86" s="185">
        <v>3869046.48</v>
      </c>
      <c r="I86" s="185">
        <v>3869046.48</v>
      </c>
    </row>
    <row r="87" spans="1:13" ht="25.5" x14ac:dyDescent="0.2">
      <c r="A87" s="305" t="s">
        <v>472</v>
      </c>
      <c r="B87" s="303"/>
      <c r="C87" s="306" t="s">
        <v>109</v>
      </c>
      <c r="D87" s="303" t="s">
        <v>119</v>
      </c>
      <c r="E87" s="303" t="s">
        <v>111</v>
      </c>
      <c r="F87" s="304">
        <v>120</v>
      </c>
      <c r="G87" s="184">
        <v>3587802.19</v>
      </c>
      <c r="H87" s="298">
        <v>3587802.19</v>
      </c>
      <c r="I87" s="298">
        <v>3587802.19</v>
      </c>
    </row>
    <row r="88" spans="1:13" ht="25.5" x14ac:dyDescent="0.2">
      <c r="A88" s="305" t="s">
        <v>473</v>
      </c>
      <c r="B88" s="303"/>
      <c r="C88" s="306" t="s">
        <v>109</v>
      </c>
      <c r="D88" s="303" t="s">
        <v>119</v>
      </c>
      <c r="E88" s="303" t="s">
        <v>111</v>
      </c>
      <c r="F88" s="304">
        <v>240</v>
      </c>
      <c r="G88" s="184">
        <v>279244.29000000004</v>
      </c>
      <c r="H88" s="298">
        <v>279244.29000000004</v>
      </c>
      <c r="I88" s="298">
        <v>279244.29000000004</v>
      </c>
    </row>
    <row r="89" spans="1:13" ht="25.5" x14ac:dyDescent="0.2">
      <c r="A89" s="305" t="s">
        <v>473</v>
      </c>
      <c r="B89" s="303"/>
      <c r="C89" s="306" t="s">
        <v>109</v>
      </c>
      <c r="D89" s="303" t="s">
        <v>119</v>
      </c>
      <c r="E89" s="303" t="s">
        <v>111</v>
      </c>
      <c r="F89" s="304">
        <v>240</v>
      </c>
      <c r="G89" s="184">
        <v>2000</v>
      </c>
      <c r="H89" s="298">
        <v>2000</v>
      </c>
      <c r="I89" s="298">
        <v>2000</v>
      </c>
    </row>
    <row r="90" spans="1:13" x14ac:dyDescent="0.2">
      <c r="A90" s="299" t="s">
        <v>155</v>
      </c>
      <c r="B90" s="303"/>
      <c r="C90" s="306" t="s">
        <v>109</v>
      </c>
      <c r="D90" s="303" t="s">
        <v>119</v>
      </c>
      <c r="E90" s="303" t="s">
        <v>138</v>
      </c>
      <c r="F90" s="304">
        <v>240</v>
      </c>
      <c r="G90" s="184">
        <v>0</v>
      </c>
      <c r="H90" s="298">
        <v>0</v>
      </c>
      <c r="I90" s="298">
        <v>0</v>
      </c>
    </row>
    <row r="91" spans="1:13" x14ac:dyDescent="0.2">
      <c r="A91" s="299" t="s">
        <v>156</v>
      </c>
      <c r="B91" s="303" t="s">
        <v>124</v>
      </c>
      <c r="C91" s="301" t="s">
        <v>109</v>
      </c>
      <c r="D91" s="300" t="s">
        <v>145</v>
      </c>
      <c r="E91" s="300"/>
      <c r="F91" s="306" t="s">
        <v>103</v>
      </c>
      <c r="G91" s="185">
        <v>25256700</v>
      </c>
      <c r="H91" s="185">
        <v>15306700</v>
      </c>
      <c r="I91" s="185">
        <v>35206700</v>
      </c>
    </row>
    <row r="92" spans="1:13" ht="25.5" x14ac:dyDescent="0.2">
      <c r="A92" s="278" t="s">
        <v>157</v>
      </c>
      <c r="B92" s="303"/>
      <c r="C92" s="306" t="s">
        <v>109</v>
      </c>
      <c r="D92" s="303" t="s">
        <v>145</v>
      </c>
      <c r="E92" s="300" t="s">
        <v>158</v>
      </c>
      <c r="F92" s="306" t="s">
        <v>103</v>
      </c>
      <c r="G92" s="185">
        <v>25256700</v>
      </c>
      <c r="H92" s="185">
        <v>11556700</v>
      </c>
      <c r="I92" s="185">
        <v>21506700</v>
      </c>
    </row>
    <row r="93" spans="1:13" ht="38.25" x14ac:dyDescent="0.2">
      <c r="A93" s="278" t="s">
        <v>488</v>
      </c>
      <c r="B93" s="303"/>
      <c r="C93" s="306" t="s">
        <v>109</v>
      </c>
      <c r="D93" s="303" t="s">
        <v>145</v>
      </c>
      <c r="E93" s="303" t="s">
        <v>158</v>
      </c>
      <c r="F93" s="304">
        <v>530</v>
      </c>
      <c r="G93" s="184">
        <v>17450000</v>
      </c>
      <c r="H93" s="184">
        <v>3750000</v>
      </c>
      <c r="I93" s="184">
        <v>13700000</v>
      </c>
    </row>
    <row r="94" spans="1:13" ht="38.25" x14ac:dyDescent="0.2">
      <c r="A94" s="278" t="s">
        <v>489</v>
      </c>
      <c r="B94" s="303"/>
      <c r="C94" s="306" t="s">
        <v>109</v>
      </c>
      <c r="D94" s="303" t="s">
        <v>145</v>
      </c>
      <c r="E94" s="303" t="s">
        <v>158</v>
      </c>
      <c r="F94" s="304">
        <v>612</v>
      </c>
      <c r="G94" s="184">
        <v>7306700</v>
      </c>
      <c r="H94" s="184">
        <v>7306700</v>
      </c>
      <c r="I94" s="184">
        <v>7306700</v>
      </c>
      <c r="M94" s="269" t="s">
        <v>7</v>
      </c>
    </row>
    <row r="95" spans="1:13" x14ac:dyDescent="0.2">
      <c r="A95" s="278" t="s">
        <v>490</v>
      </c>
      <c r="B95" s="303"/>
      <c r="C95" s="306" t="s">
        <v>109</v>
      </c>
      <c r="D95" s="303" t="s">
        <v>145</v>
      </c>
      <c r="E95" s="303" t="s">
        <v>491</v>
      </c>
      <c r="F95" s="304">
        <v>870</v>
      </c>
      <c r="G95" s="184">
        <v>500000</v>
      </c>
      <c r="H95" s="184">
        <v>500000</v>
      </c>
      <c r="I95" s="184">
        <v>500000</v>
      </c>
    </row>
    <row r="96" spans="1:13" ht="14.25" customHeight="1" x14ac:dyDescent="0.2">
      <c r="A96" s="299" t="s">
        <v>159</v>
      </c>
      <c r="B96" s="303" t="s">
        <v>160</v>
      </c>
      <c r="C96" s="301" t="s">
        <v>119</v>
      </c>
      <c r="D96" s="300" t="s">
        <v>98</v>
      </c>
      <c r="E96" s="300"/>
      <c r="F96" s="302"/>
      <c r="G96" s="185">
        <v>35964461.060000002</v>
      </c>
      <c r="H96" s="185">
        <v>20606894.060000002</v>
      </c>
      <c r="I96" s="185">
        <v>20606894.060000002</v>
      </c>
    </row>
    <row r="97" spans="1:12" ht="27.4" customHeight="1" x14ac:dyDescent="0.2">
      <c r="A97" s="307" t="s">
        <v>480</v>
      </c>
      <c r="B97" s="303"/>
      <c r="C97" s="301" t="s">
        <v>119</v>
      </c>
      <c r="D97" s="300" t="s">
        <v>100</v>
      </c>
      <c r="E97" s="303" t="s">
        <v>161</v>
      </c>
      <c r="F97" s="302">
        <v>611</v>
      </c>
      <c r="G97" s="185">
        <v>883592</v>
      </c>
      <c r="H97" s="185">
        <v>883592</v>
      </c>
      <c r="I97" s="185">
        <v>883592</v>
      </c>
    </row>
    <row r="98" spans="1:12" ht="14.25" customHeight="1" x14ac:dyDescent="0.2">
      <c r="A98" s="305" t="s">
        <v>139</v>
      </c>
      <c r="B98" s="303"/>
      <c r="C98" s="301" t="s">
        <v>119</v>
      </c>
      <c r="D98" s="300" t="s">
        <v>100</v>
      </c>
      <c r="E98" s="303" t="s">
        <v>161</v>
      </c>
      <c r="F98" s="302">
        <v>612</v>
      </c>
      <c r="G98" s="185">
        <v>14341194.060000001</v>
      </c>
      <c r="H98" s="185">
        <v>14341194.060000001</v>
      </c>
      <c r="I98" s="185">
        <v>14341194.060000001</v>
      </c>
    </row>
    <row r="99" spans="1:12" ht="26.45" customHeight="1" x14ac:dyDescent="0.2">
      <c r="A99" s="307" t="s">
        <v>480</v>
      </c>
      <c r="B99" s="303"/>
      <c r="C99" s="301" t="s">
        <v>119</v>
      </c>
      <c r="D99" s="300" t="s">
        <v>105</v>
      </c>
      <c r="E99" s="303" t="s">
        <v>161</v>
      </c>
      <c r="F99" s="302">
        <v>611</v>
      </c>
      <c r="G99" s="185">
        <v>5382108</v>
      </c>
      <c r="H99" s="185">
        <v>5382108</v>
      </c>
      <c r="I99" s="185">
        <v>5382108</v>
      </c>
    </row>
    <row r="100" spans="1:12" ht="14.25" customHeight="1" x14ac:dyDescent="0.2">
      <c r="A100" s="305" t="s">
        <v>139</v>
      </c>
      <c r="B100" s="303"/>
      <c r="C100" s="301" t="s">
        <v>119</v>
      </c>
      <c r="D100" s="300" t="s">
        <v>105</v>
      </c>
      <c r="E100" s="303" t="s">
        <v>161</v>
      </c>
      <c r="F100" s="302">
        <v>612</v>
      </c>
      <c r="G100" s="185"/>
      <c r="H100" s="185">
        <v>0</v>
      </c>
      <c r="I100" s="185"/>
      <c r="K100" s="269" t="s">
        <v>7</v>
      </c>
    </row>
    <row r="101" spans="1:12" ht="25.5" x14ac:dyDescent="0.2">
      <c r="A101" s="305" t="s">
        <v>479</v>
      </c>
      <c r="B101" s="303"/>
      <c r="C101" s="301" t="s">
        <v>119</v>
      </c>
      <c r="D101" s="300" t="s">
        <v>105</v>
      </c>
      <c r="E101" s="303" t="s">
        <v>162</v>
      </c>
      <c r="F101" s="304">
        <v>400</v>
      </c>
      <c r="G101" s="184">
        <v>0</v>
      </c>
      <c r="H101" s="184">
        <v>0</v>
      </c>
      <c r="I101" s="184">
        <v>0</v>
      </c>
      <c r="L101" s="269" t="s">
        <v>7</v>
      </c>
    </row>
    <row r="102" spans="1:12" x14ac:dyDescent="0.2">
      <c r="A102" s="305"/>
      <c r="B102" s="303"/>
      <c r="C102" s="301" t="s">
        <v>119</v>
      </c>
      <c r="D102" s="300" t="s">
        <v>119</v>
      </c>
      <c r="E102" s="303" t="s">
        <v>162</v>
      </c>
      <c r="F102" s="304"/>
      <c r="G102" s="185">
        <v>14208567</v>
      </c>
      <c r="H102" s="184">
        <v>14208567</v>
      </c>
      <c r="I102" s="184">
        <v>14208567</v>
      </c>
    </row>
    <row r="103" spans="1:12" x14ac:dyDescent="0.2">
      <c r="A103" s="305"/>
      <c r="B103" s="303"/>
      <c r="C103" s="301" t="s">
        <v>109</v>
      </c>
      <c r="D103" s="300" t="s">
        <v>145</v>
      </c>
      <c r="E103" s="303" t="s">
        <v>670</v>
      </c>
      <c r="F103" s="304"/>
      <c r="G103" s="185">
        <v>1149000</v>
      </c>
      <c r="H103" s="184">
        <v>0</v>
      </c>
      <c r="I103" s="184">
        <v>0</v>
      </c>
    </row>
    <row r="104" spans="1:12" ht="25.5" x14ac:dyDescent="0.2">
      <c r="A104" s="296" t="s">
        <v>163</v>
      </c>
      <c r="B104" s="300" t="s">
        <v>164</v>
      </c>
      <c r="C104" s="306"/>
      <c r="D104" s="303"/>
      <c r="E104" s="303"/>
      <c r="F104" s="304"/>
      <c r="G104" s="184"/>
      <c r="H104" s="298"/>
      <c r="I104" s="298"/>
    </row>
    <row r="105" spans="1:12" x14ac:dyDescent="0.2">
      <c r="A105" s="299" t="s">
        <v>165</v>
      </c>
      <c r="B105" s="300" t="s">
        <v>164</v>
      </c>
      <c r="C105" s="301" t="s">
        <v>166</v>
      </c>
      <c r="D105" s="300"/>
      <c r="E105" s="300"/>
      <c r="F105" s="302"/>
      <c r="G105" s="185">
        <v>835160207.40705657</v>
      </c>
      <c r="H105" s="185">
        <v>638210819.53622258</v>
      </c>
      <c r="I105" s="185">
        <v>660554499.53622258</v>
      </c>
    </row>
    <row r="106" spans="1:12" x14ac:dyDescent="0.2">
      <c r="A106" s="296" t="s">
        <v>167</v>
      </c>
      <c r="B106" s="300" t="s">
        <v>164</v>
      </c>
      <c r="C106" s="301" t="s">
        <v>166</v>
      </c>
      <c r="D106" s="300" t="s">
        <v>97</v>
      </c>
      <c r="E106" s="300" t="s">
        <v>168</v>
      </c>
      <c r="F106" s="301" t="s">
        <v>103</v>
      </c>
      <c r="G106" s="185">
        <v>193137883.55886301</v>
      </c>
      <c r="H106" s="185">
        <v>192175883.55886301</v>
      </c>
      <c r="I106" s="185">
        <v>192175883.55886301</v>
      </c>
    </row>
    <row r="107" spans="1:12" ht="38.25" x14ac:dyDescent="0.2">
      <c r="A107" s="310" t="s">
        <v>481</v>
      </c>
      <c r="B107" s="300" t="s">
        <v>164</v>
      </c>
      <c r="C107" s="301" t="s">
        <v>166</v>
      </c>
      <c r="D107" s="300" t="s">
        <v>97</v>
      </c>
      <c r="E107" s="300" t="s">
        <v>492</v>
      </c>
      <c r="F107" s="301" t="s">
        <v>103</v>
      </c>
      <c r="G107" s="185">
        <v>962000</v>
      </c>
      <c r="H107" s="185">
        <v>0</v>
      </c>
      <c r="I107" s="185">
        <v>0</v>
      </c>
    </row>
    <row r="108" spans="1:12" ht="51" x14ac:dyDescent="0.2">
      <c r="A108" s="299" t="s">
        <v>493</v>
      </c>
      <c r="B108" s="300" t="s">
        <v>164</v>
      </c>
      <c r="C108" s="301" t="s">
        <v>166</v>
      </c>
      <c r="D108" s="300" t="s">
        <v>97</v>
      </c>
      <c r="E108" s="300" t="s">
        <v>492</v>
      </c>
      <c r="F108" s="301" t="s">
        <v>171</v>
      </c>
      <c r="G108" s="185">
        <v>962000</v>
      </c>
      <c r="H108" s="185"/>
      <c r="I108" s="185"/>
    </row>
    <row r="109" spans="1:12" ht="25.5" x14ac:dyDescent="0.2">
      <c r="A109" s="305" t="s">
        <v>487</v>
      </c>
      <c r="B109" s="303"/>
      <c r="C109" s="306" t="s">
        <v>166</v>
      </c>
      <c r="D109" s="303" t="s">
        <v>97</v>
      </c>
      <c r="E109" s="300" t="s">
        <v>169</v>
      </c>
      <c r="F109" s="301" t="s">
        <v>170</v>
      </c>
      <c r="G109" s="185">
        <v>108472345.46349503</v>
      </c>
      <c r="H109" s="185">
        <v>108472345.46349503</v>
      </c>
      <c r="I109" s="185">
        <v>108472345.46349503</v>
      </c>
    </row>
    <row r="110" spans="1:12" ht="25.5" x14ac:dyDescent="0.2">
      <c r="A110" s="305" t="s">
        <v>473</v>
      </c>
      <c r="B110" s="303"/>
      <c r="C110" s="306" t="s">
        <v>166</v>
      </c>
      <c r="D110" s="303" t="s">
        <v>97</v>
      </c>
      <c r="E110" s="303" t="s">
        <v>169</v>
      </c>
      <c r="F110" s="306" t="s">
        <v>171</v>
      </c>
      <c r="G110" s="185">
        <v>3105655</v>
      </c>
      <c r="H110" s="185">
        <v>3105655</v>
      </c>
      <c r="I110" s="185">
        <v>3105655</v>
      </c>
    </row>
    <row r="111" spans="1:12" x14ac:dyDescent="0.2">
      <c r="A111" s="305"/>
      <c r="B111" s="303"/>
      <c r="C111" s="306"/>
      <c r="D111" s="303"/>
      <c r="E111" s="303"/>
      <c r="F111" s="306"/>
      <c r="G111" s="185"/>
      <c r="H111" s="298"/>
      <c r="I111" s="298"/>
    </row>
    <row r="112" spans="1:12" ht="25.5" x14ac:dyDescent="0.2">
      <c r="A112" s="305" t="s">
        <v>487</v>
      </c>
      <c r="B112" s="303"/>
      <c r="C112" s="306" t="s">
        <v>166</v>
      </c>
      <c r="D112" s="303" t="s">
        <v>97</v>
      </c>
      <c r="E112" s="303" t="s">
        <v>172</v>
      </c>
      <c r="F112" s="304">
        <v>110</v>
      </c>
      <c r="G112" s="184">
        <v>38927362.114368007</v>
      </c>
      <c r="H112" s="298">
        <v>38927362.114368007</v>
      </c>
      <c r="I112" s="298">
        <v>38927362.114368007</v>
      </c>
    </row>
    <row r="113" spans="1:11" ht="25.5" x14ac:dyDescent="0.2">
      <c r="A113" s="305" t="s">
        <v>473</v>
      </c>
      <c r="B113" s="303"/>
      <c r="C113" s="306" t="s">
        <v>166</v>
      </c>
      <c r="D113" s="303" t="s">
        <v>97</v>
      </c>
      <c r="E113" s="303" t="s">
        <v>172</v>
      </c>
      <c r="F113" s="304">
        <v>240</v>
      </c>
      <c r="G113" s="184">
        <v>35932405.980999976</v>
      </c>
      <c r="H113" s="298">
        <v>35932405.980999976</v>
      </c>
      <c r="I113" s="298">
        <v>35932405.980999976</v>
      </c>
    </row>
    <row r="114" spans="1:11" x14ac:dyDescent="0.2">
      <c r="A114" s="305" t="s">
        <v>474</v>
      </c>
      <c r="B114" s="303"/>
      <c r="C114" s="306" t="s">
        <v>166</v>
      </c>
      <c r="D114" s="303" t="s">
        <v>97</v>
      </c>
      <c r="E114" s="303" t="s">
        <v>172</v>
      </c>
      <c r="F114" s="304">
        <v>850</v>
      </c>
      <c r="G114" s="184">
        <v>5738115</v>
      </c>
      <c r="H114" s="298">
        <v>5738115</v>
      </c>
      <c r="I114" s="298">
        <v>5738115</v>
      </c>
    </row>
    <row r="115" spans="1:11" ht="25.5" x14ac:dyDescent="0.2">
      <c r="A115" s="305" t="s">
        <v>479</v>
      </c>
      <c r="B115" s="303"/>
      <c r="C115" s="306" t="s">
        <v>166</v>
      </c>
      <c r="D115" s="303" t="s">
        <v>97</v>
      </c>
      <c r="E115" s="303" t="s">
        <v>172</v>
      </c>
      <c r="F115" s="304">
        <v>400</v>
      </c>
      <c r="G115" s="184">
        <v>0</v>
      </c>
      <c r="H115" s="298">
        <v>0</v>
      </c>
      <c r="I115" s="298">
        <v>0</v>
      </c>
    </row>
    <row r="116" spans="1:11" x14ac:dyDescent="0.2">
      <c r="A116" s="299" t="s">
        <v>173</v>
      </c>
      <c r="B116" s="300" t="s">
        <v>164</v>
      </c>
      <c r="C116" s="301" t="s">
        <v>166</v>
      </c>
      <c r="D116" s="300" t="s">
        <v>100</v>
      </c>
      <c r="E116" s="300"/>
      <c r="F116" s="302"/>
      <c r="G116" s="185">
        <v>570757766.45691347</v>
      </c>
      <c r="H116" s="185">
        <v>430996161.58607954</v>
      </c>
      <c r="I116" s="185">
        <v>453339841.58607954</v>
      </c>
    </row>
    <row r="117" spans="1:11" ht="38.25" x14ac:dyDescent="0.2">
      <c r="A117" s="310" t="s">
        <v>481</v>
      </c>
      <c r="B117" s="300" t="s">
        <v>164</v>
      </c>
      <c r="C117" s="301" t="s">
        <v>166</v>
      </c>
      <c r="D117" s="300" t="s">
        <v>100</v>
      </c>
      <c r="E117" s="300" t="s">
        <v>494</v>
      </c>
      <c r="F117" s="301" t="s">
        <v>103</v>
      </c>
      <c r="G117" s="185">
        <v>1172000</v>
      </c>
      <c r="H117" s="185">
        <v>0</v>
      </c>
      <c r="I117" s="185">
        <v>0</v>
      </c>
    </row>
    <row r="118" spans="1:11" ht="51" x14ac:dyDescent="0.2">
      <c r="A118" s="299" t="s">
        <v>493</v>
      </c>
      <c r="B118" s="300" t="s">
        <v>164</v>
      </c>
      <c r="C118" s="301" t="s">
        <v>166</v>
      </c>
      <c r="D118" s="300" t="s">
        <v>100</v>
      </c>
      <c r="E118" s="300" t="s">
        <v>494</v>
      </c>
      <c r="F118" s="302">
        <v>240</v>
      </c>
      <c r="G118" s="185">
        <v>1172000</v>
      </c>
      <c r="H118" s="185"/>
      <c r="I118" s="185"/>
    </row>
    <row r="119" spans="1:11" ht="25.5" x14ac:dyDescent="0.2">
      <c r="A119" s="296" t="s">
        <v>174</v>
      </c>
      <c r="B119" s="300" t="s">
        <v>164</v>
      </c>
      <c r="C119" s="301" t="s">
        <v>166</v>
      </c>
      <c r="D119" s="300" t="s">
        <v>100</v>
      </c>
      <c r="E119" s="300" t="s">
        <v>7</v>
      </c>
      <c r="F119" s="302"/>
      <c r="G119" s="185">
        <v>533818524.45691341</v>
      </c>
      <c r="H119" s="185">
        <v>395228919.58607954</v>
      </c>
      <c r="I119" s="185">
        <v>417572599.58607954</v>
      </c>
      <c r="K119" s="269" t="s">
        <v>7</v>
      </c>
    </row>
    <row r="120" spans="1:11" ht="25.5" x14ac:dyDescent="0.2">
      <c r="A120" s="305" t="s">
        <v>487</v>
      </c>
      <c r="B120" s="303"/>
      <c r="C120" s="306" t="s">
        <v>166</v>
      </c>
      <c r="D120" s="303" t="s">
        <v>100</v>
      </c>
      <c r="E120" s="300" t="s">
        <v>175</v>
      </c>
      <c r="F120" s="302">
        <v>110</v>
      </c>
      <c r="G120" s="185">
        <v>450918484.9670226</v>
      </c>
      <c r="H120" s="298">
        <v>330654772</v>
      </c>
      <c r="I120" s="298">
        <v>344384706</v>
      </c>
    </row>
    <row r="121" spans="1:11" ht="25.5" x14ac:dyDescent="0.2">
      <c r="A121" s="305" t="s">
        <v>473</v>
      </c>
      <c r="B121" s="303"/>
      <c r="C121" s="306" t="s">
        <v>166</v>
      </c>
      <c r="D121" s="303" t="s">
        <v>100</v>
      </c>
      <c r="E121" s="300" t="s">
        <v>175</v>
      </c>
      <c r="F121" s="302">
        <v>240</v>
      </c>
      <c r="G121" s="185">
        <v>6721514.7090555551</v>
      </c>
      <c r="H121" s="298">
        <v>6721514.7090555551</v>
      </c>
      <c r="I121" s="298">
        <v>6721514.7090555551</v>
      </c>
    </row>
    <row r="122" spans="1:11" ht="25.5" x14ac:dyDescent="0.2">
      <c r="A122" s="305" t="s">
        <v>473</v>
      </c>
      <c r="B122" s="303"/>
      <c r="C122" s="306" t="s">
        <v>166</v>
      </c>
      <c r="D122" s="303" t="s">
        <v>100</v>
      </c>
      <c r="E122" s="300" t="s">
        <v>495</v>
      </c>
      <c r="F122" s="302">
        <v>240</v>
      </c>
      <c r="G122" s="185">
        <v>31799515.907811265</v>
      </c>
      <c r="H122" s="185">
        <v>1217700</v>
      </c>
      <c r="I122" s="185">
        <v>77220</v>
      </c>
    </row>
    <row r="123" spans="1:11" ht="25.5" x14ac:dyDescent="0.2">
      <c r="A123" s="305" t="s">
        <v>487</v>
      </c>
      <c r="B123" s="303"/>
      <c r="C123" s="306" t="s">
        <v>166</v>
      </c>
      <c r="D123" s="303" t="s">
        <v>100</v>
      </c>
      <c r="E123" s="303" t="s">
        <v>176</v>
      </c>
      <c r="F123" s="304">
        <v>110</v>
      </c>
      <c r="G123" s="184">
        <v>17411023.185024001</v>
      </c>
      <c r="H123" s="298">
        <v>17411023.185024001</v>
      </c>
      <c r="I123" s="298">
        <v>17411023.185024001</v>
      </c>
    </row>
    <row r="124" spans="1:11" ht="25.5" x14ac:dyDescent="0.2">
      <c r="A124" s="299" t="s">
        <v>671</v>
      </c>
      <c r="B124" s="300" t="s">
        <v>164</v>
      </c>
      <c r="C124" s="301" t="s">
        <v>166</v>
      </c>
      <c r="D124" s="300" t="s">
        <v>100</v>
      </c>
      <c r="E124" s="300"/>
      <c r="F124" s="302">
        <v>110</v>
      </c>
      <c r="G124" s="185">
        <v>35767242</v>
      </c>
      <c r="H124" s="185">
        <v>35767242</v>
      </c>
      <c r="I124" s="185">
        <v>35767242</v>
      </c>
    </row>
    <row r="125" spans="1:11" ht="25.5" x14ac:dyDescent="0.2">
      <c r="A125" s="305" t="s">
        <v>487</v>
      </c>
      <c r="B125" s="303"/>
      <c r="C125" s="306" t="s">
        <v>166</v>
      </c>
      <c r="D125" s="303" t="s">
        <v>100</v>
      </c>
      <c r="E125" s="303" t="s">
        <v>672</v>
      </c>
      <c r="F125" s="304">
        <v>110</v>
      </c>
      <c r="G125" s="184">
        <v>35767242</v>
      </c>
      <c r="H125" s="184">
        <v>35767242</v>
      </c>
      <c r="I125" s="184">
        <v>35767242</v>
      </c>
    </row>
    <row r="126" spans="1:11" ht="25.5" x14ac:dyDescent="0.2">
      <c r="A126" s="305" t="s">
        <v>473</v>
      </c>
      <c r="B126" s="303"/>
      <c r="C126" s="306" t="s">
        <v>166</v>
      </c>
      <c r="D126" s="303" t="s">
        <v>100</v>
      </c>
      <c r="E126" s="303" t="s">
        <v>176</v>
      </c>
      <c r="F126" s="304">
        <v>240</v>
      </c>
      <c r="G126" s="184">
        <v>19527685.996000003</v>
      </c>
      <c r="H126" s="298">
        <v>33001310</v>
      </c>
      <c r="I126" s="298">
        <v>43621876</v>
      </c>
      <c r="J126" s="269" t="s">
        <v>7</v>
      </c>
    </row>
    <row r="127" spans="1:11" x14ac:dyDescent="0.2">
      <c r="A127" s="305" t="s">
        <v>474</v>
      </c>
      <c r="B127" s="303"/>
      <c r="C127" s="306" t="s">
        <v>166</v>
      </c>
      <c r="D127" s="303" t="s">
        <v>100</v>
      </c>
      <c r="E127" s="303" t="s">
        <v>176</v>
      </c>
      <c r="F127" s="304">
        <v>850</v>
      </c>
      <c r="G127" s="184">
        <v>5433479.6919999998</v>
      </c>
      <c r="H127" s="298">
        <v>5433479.6919999998</v>
      </c>
      <c r="I127" s="298">
        <v>5433479.6919999998</v>
      </c>
    </row>
    <row r="128" spans="1:11" ht="25.5" x14ac:dyDescent="0.2">
      <c r="A128" s="305" t="s">
        <v>479</v>
      </c>
      <c r="B128" s="303" t="s">
        <v>95</v>
      </c>
      <c r="C128" s="306" t="s">
        <v>166</v>
      </c>
      <c r="D128" s="303" t="s">
        <v>100</v>
      </c>
      <c r="E128" s="303" t="s">
        <v>176</v>
      </c>
      <c r="F128" s="304">
        <v>400</v>
      </c>
      <c r="G128" s="184">
        <v>2006820</v>
      </c>
      <c r="H128" s="298">
        <v>2006820</v>
      </c>
      <c r="I128" s="298"/>
    </row>
    <row r="129" spans="1:12" ht="17.850000000000001" customHeight="1" x14ac:dyDescent="0.2">
      <c r="A129" s="312" t="s">
        <v>496</v>
      </c>
      <c r="B129" s="313" t="s">
        <v>164</v>
      </c>
      <c r="C129" s="314" t="s">
        <v>166</v>
      </c>
      <c r="D129" s="313" t="s">
        <v>105</v>
      </c>
      <c r="E129" s="303"/>
      <c r="F129" s="304"/>
      <c r="G129" s="315">
        <v>62460583</v>
      </c>
      <c r="H129" s="315">
        <v>6234800</v>
      </c>
      <c r="I129" s="315">
        <v>6234800</v>
      </c>
    </row>
    <row r="130" spans="1:12" ht="14.65" customHeight="1" x14ac:dyDescent="0.2">
      <c r="A130" s="316" t="s">
        <v>497</v>
      </c>
      <c r="B130" s="317" t="s">
        <v>164</v>
      </c>
      <c r="C130" s="314" t="s">
        <v>166</v>
      </c>
      <c r="D130" s="313" t="s">
        <v>105</v>
      </c>
      <c r="E130" s="313" t="s">
        <v>498</v>
      </c>
      <c r="F130" s="314" t="s">
        <v>103</v>
      </c>
      <c r="G130" s="185">
        <v>6234800</v>
      </c>
      <c r="H130" s="185">
        <v>6234800</v>
      </c>
      <c r="I130" s="185">
        <v>6234800</v>
      </c>
    </row>
    <row r="131" spans="1:12" ht="25.5" x14ac:dyDescent="0.2">
      <c r="A131" s="305" t="s">
        <v>487</v>
      </c>
      <c r="B131" s="300"/>
      <c r="C131" s="306" t="s">
        <v>166</v>
      </c>
      <c r="D131" s="303" t="s">
        <v>105</v>
      </c>
      <c r="E131" s="303" t="s">
        <v>177</v>
      </c>
      <c r="F131" s="304">
        <v>110</v>
      </c>
      <c r="G131" s="185">
        <v>0</v>
      </c>
      <c r="H131" s="185">
        <v>0</v>
      </c>
      <c r="I131" s="185">
        <v>0</v>
      </c>
    </row>
    <row r="132" spans="1:12" ht="25.5" x14ac:dyDescent="0.2">
      <c r="A132" s="305" t="s">
        <v>473</v>
      </c>
      <c r="B132" s="300"/>
      <c r="C132" s="306" t="s">
        <v>166</v>
      </c>
      <c r="D132" s="303" t="s">
        <v>105</v>
      </c>
      <c r="E132" s="303" t="s">
        <v>177</v>
      </c>
      <c r="F132" s="304">
        <v>240</v>
      </c>
      <c r="G132" s="185">
        <v>6234800</v>
      </c>
      <c r="H132" s="185">
        <v>6234800</v>
      </c>
      <c r="I132" s="185">
        <v>6234800</v>
      </c>
      <c r="L132" s="269" t="s">
        <v>7</v>
      </c>
    </row>
    <row r="133" spans="1:12" x14ac:dyDescent="0.2">
      <c r="A133" s="305" t="s">
        <v>474</v>
      </c>
      <c r="B133" s="300"/>
      <c r="C133" s="306" t="s">
        <v>166</v>
      </c>
      <c r="D133" s="303" t="s">
        <v>105</v>
      </c>
      <c r="E133" s="303" t="s">
        <v>177</v>
      </c>
      <c r="F133" s="304">
        <v>850</v>
      </c>
      <c r="G133" s="184">
        <v>0</v>
      </c>
      <c r="H133" s="185">
        <v>0</v>
      </c>
      <c r="I133" s="185">
        <v>0</v>
      </c>
    </row>
    <row r="134" spans="1:12" ht="25.5" x14ac:dyDescent="0.2">
      <c r="A134" s="305" t="s">
        <v>479</v>
      </c>
      <c r="B134" s="300" t="s">
        <v>95</v>
      </c>
      <c r="C134" s="306" t="s">
        <v>166</v>
      </c>
      <c r="D134" s="303" t="s">
        <v>105</v>
      </c>
      <c r="E134" s="303" t="s">
        <v>177</v>
      </c>
      <c r="F134" s="304">
        <v>400</v>
      </c>
      <c r="G134" s="184">
        <v>0</v>
      </c>
      <c r="H134" s="298">
        <v>0</v>
      </c>
      <c r="I134" s="298">
        <v>0</v>
      </c>
      <c r="L134" s="269" t="s">
        <v>7</v>
      </c>
    </row>
    <row r="135" spans="1:12" x14ac:dyDescent="0.2">
      <c r="A135" s="299" t="s">
        <v>499</v>
      </c>
      <c r="B135" s="300" t="s">
        <v>164</v>
      </c>
      <c r="C135" s="314" t="s">
        <v>166</v>
      </c>
      <c r="D135" s="313" t="s">
        <v>105</v>
      </c>
      <c r="E135" s="313" t="s">
        <v>177</v>
      </c>
      <c r="F135" s="314" t="s">
        <v>103</v>
      </c>
      <c r="G135" s="315">
        <v>56225783</v>
      </c>
      <c r="H135" s="315">
        <v>0</v>
      </c>
      <c r="I135" s="315">
        <v>0</v>
      </c>
    </row>
    <row r="136" spans="1:12" ht="25.5" x14ac:dyDescent="0.2">
      <c r="A136" s="307" t="s">
        <v>480</v>
      </c>
      <c r="B136" s="300" t="s">
        <v>164</v>
      </c>
      <c r="C136" s="306" t="s">
        <v>166</v>
      </c>
      <c r="D136" s="303" t="s">
        <v>105</v>
      </c>
      <c r="E136" s="303" t="s">
        <v>177</v>
      </c>
      <c r="F136" s="304">
        <v>611</v>
      </c>
      <c r="G136" s="184">
        <v>53693533</v>
      </c>
      <c r="H136" s="184">
        <v>0</v>
      </c>
      <c r="I136" s="184">
        <v>0</v>
      </c>
    </row>
    <row r="137" spans="1:12" x14ac:dyDescent="0.2">
      <c r="A137" s="305" t="s">
        <v>139</v>
      </c>
      <c r="B137" s="300" t="s">
        <v>164</v>
      </c>
      <c r="C137" s="306" t="s">
        <v>166</v>
      </c>
      <c r="D137" s="303" t="s">
        <v>105</v>
      </c>
      <c r="E137" s="303" t="s">
        <v>177</v>
      </c>
      <c r="F137" s="304">
        <v>612</v>
      </c>
      <c r="G137" s="184">
        <v>2532250</v>
      </c>
      <c r="H137" s="184">
        <v>0</v>
      </c>
      <c r="I137" s="184">
        <v>0</v>
      </c>
    </row>
    <row r="138" spans="1:12" x14ac:dyDescent="0.2">
      <c r="A138" s="299" t="s">
        <v>178</v>
      </c>
      <c r="B138" s="303" t="s">
        <v>95</v>
      </c>
      <c r="C138" s="301" t="s">
        <v>166</v>
      </c>
      <c r="D138" s="300" t="s">
        <v>166</v>
      </c>
      <c r="E138" s="477" t="s">
        <v>7</v>
      </c>
      <c r="F138" s="304"/>
      <c r="G138" s="185">
        <v>40000</v>
      </c>
      <c r="H138" s="185">
        <v>40000</v>
      </c>
      <c r="I138" s="185">
        <v>40000</v>
      </c>
    </row>
    <row r="139" spans="1:12" x14ac:dyDescent="0.2">
      <c r="A139" s="299" t="s">
        <v>179</v>
      </c>
      <c r="B139" s="303" t="s">
        <v>95</v>
      </c>
      <c r="C139" s="301" t="s">
        <v>166</v>
      </c>
      <c r="D139" s="300" t="s">
        <v>166</v>
      </c>
      <c r="E139" s="300" t="s">
        <v>180</v>
      </c>
      <c r="F139" s="302"/>
      <c r="G139" s="185">
        <v>40000</v>
      </c>
      <c r="H139" s="185">
        <v>40000</v>
      </c>
      <c r="I139" s="185">
        <v>40000</v>
      </c>
    </row>
    <row r="140" spans="1:12" ht="25.5" x14ac:dyDescent="0.2">
      <c r="A140" s="305" t="s">
        <v>473</v>
      </c>
      <c r="B140" s="303"/>
      <c r="C140" s="306" t="s">
        <v>166</v>
      </c>
      <c r="D140" s="303" t="s">
        <v>166</v>
      </c>
      <c r="E140" s="303" t="s">
        <v>180</v>
      </c>
      <c r="F140" s="304">
        <v>240</v>
      </c>
      <c r="G140" s="184">
        <v>40000</v>
      </c>
      <c r="H140" s="298">
        <v>40000</v>
      </c>
      <c r="I140" s="298">
        <v>40000</v>
      </c>
    </row>
    <row r="141" spans="1:12" ht="26.85" customHeight="1" x14ac:dyDescent="0.2">
      <c r="A141" s="299" t="s">
        <v>181</v>
      </c>
      <c r="B141" s="303" t="s">
        <v>164</v>
      </c>
      <c r="C141" s="301" t="s">
        <v>166</v>
      </c>
      <c r="D141" s="300" t="s">
        <v>145</v>
      </c>
      <c r="E141" s="300" t="s">
        <v>7</v>
      </c>
      <c r="F141" s="302"/>
      <c r="G141" s="185">
        <v>8763974.3912799992</v>
      </c>
      <c r="H141" s="185">
        <v>8763974.3912799992</v>
      </c>
      <c r="I141" s="185">
        <v>8763974.3912799992</v>
      </c>
    </row>
    <row r="142" spans="1:12" ht="26.85" customHeight="1" x14ac:dyDescent="0.2">
      <c r="A142" s="296" t="s">
        <v>182</v>
      </c>
      <c r="B142" s="303" t="s">
        <v>164</v>
      </c>
      <c r="C142" s="301" t="s">
        <v>166</v>
      </c>
      <c r="D142" s="300" t="s">
        <v>145</v>
      </c>
      <c r="E142" s="300" t="s">
        <v>111</v>
      </c>
      <c r="F142" s="301" t="s">
        <v>103</v>
      </c>
      <c r="G142" s="185">
        <v>2511014.6392799993</v>
      </c>
      <c r="H142" s="185">
        <v>2511014.6392799993</v>
      </c>
      <c r="I142" s="185">
        <v>2511014.6392799993</v>
      </c>
    </row>
    <row r="143" spans="1:12" ht="25.5" x14ac:dyDescent="0.2">
      <c r="A143" s="305" t="s">
        <v>472</v>
      </c>
      <c r="B143" s="303"/>
      <c r="C143" s="306" t="s">
        <v>166</v>
      </c>
      <c r="D143" s="303" t="s">
        <v>145</v>
      </c>
      <c r="E143" s="303" t="s">
        <v>111</v>
      </c>
      <c r="F143" s="304">
        <v>120</v>
      </c>
      <c r="G143" s="184">
        <v>2142084.4443799998</v>
      </c>
      <c r="H143" s="298">
        <v>2142084.4443799998</v>
      </c>
      <c r="I143" s="298">
        <v>2142084.4443799998</v>
      </c>
    </row>
    <row r="144" spans="1:12" ht="25.5" x14ac:dyDescent="0.2">
      <c r="A144" s="305" t="s">
        <v>473</v>
      </c>
      <c r="B144" s="303"/>
      <c r="C144" s="306" t="s">
        <v>166</v>
      </c>
      <c r="D144" s="303" t="s">
        <v>145</v>
      </c>
      <c r="E144" s="303" t="s">
        <v>111</v>
      </c>
      <c r="F144" s="304">
        <v>240</v>
      </c>
      <c r="G144" s="184">
        <v>359334.78689999954</v>
      </c>
      <c r="H144" s="298">
        <v>359334.78689999954</v>
      </c>
      <c r="I144" s="298">
        <v>359334.78689999954</v>
      </c>
    </row>
    <row r="145" spans="1:13" x14ac:dyDescent="0.2">
      <c r="A145" s="305" t="s">
        <v>474</v>
      </c>
      <c r="B145" s="303"/>
      <c r="C145" s="306" t="s">
        <v>166</v>
      </c>
      <c r="D145" s="303" t="s">
        <v>145</v>
      </c>
      <c r="E145" s="303" t="s">
        <v>111</v>
      </c>
      <c r="F145" s="304">
        <v>850</v>
      </c>
      <c r="G145" s="184">
        <v>9595.4079999999994</v>
      </c>
      <c r="H145" s="298">
        <v>9595.4079999999994</v>
      </c>
      <c r="I145" s="298">
        <v>9595.4079999999994</v>
      </c>
    </row>
    <row r="146" spans="1:13" ht="25.5" x14ac:dyDescent="0.2">
      <c r="A146" s="318" t="s">
        <v>184</v>
      </c>
      <c r="B146" s="303" t="s">
        <v>164</v>
      </c>
      <c r="C146" s="301" t="s">
        <v>166</v>
      </c>
      <c r="D146" s="300" t="s">
        <v>145</v>
      </c>
      <c r="E146" s="300" t="s">
        <v>183</v>
      </c>
      <c r="F146" s="306" t="s">
        <v>103</v>
      </c>
      <c r="G146" s="185">
        <v>6252959.7520000003</v>
      </c>
      <c r="H146" s="185">
        <v>6252959.7520000003</v>
      </c>
      <c r="I146" s="185">
        <v>6252959.7520000003</v>
      </c>
    </row>
    <row r="147" spans="1:13" ht="25.5" x14ac:dyDescent="0.2">
      <c r="A147" s="305" t="s">
        <v>487</v>
      </c>
      <c r="B147" s="303" t="s">
        <v>7</v>
      </c>
      <c r="C147" s="306" t="s">
        <v>166</v>
      </c>
      <c r="D147" s="303" t="s">
        <v>145</v>
      </c>
      <c r="E147" s="303" t="s">
        <v>183</v>
      </c>
      <c r="F147" s="304">
        <v>110</v>
      </c>
      <c r="G147" s="184">
        <v>5594644.7520000003</v>
      </c>
      <c r="H147" s="298">
        <v>5594644.7520000003</v>
      </c>
      <c r="I147" s="298">
        <v>5594644.7520000003</v>
      </c>
    </row>
    <row r="148" spans="1:13" ht="25.5" x14ac:dyDescent="0.2">
      <c r="A148" s="305" t="s">
        <v>473</v>
      </c>
      <c r="B148" s="303"/>
      <c r="C148" s="306" t="s">
        <v>166</v>
      </c>
      <c r="D148" s="303" t="s">
        <v>145</v>
      </c>
      <c r="E148" s="303" t="s">
        <v>183</v>
      </c>
      <c r="F148" s="304">
        <v>240</v>
      </c>
      <c r="G148" s="184">
        <v>636560</v>
      </c>
      <c r="H148" s="298">
        <v>636560</v>
      </c>
      <c r="I148" s="298">
        <v>636560</v>
      </c>
    </row>
    <row r="149" spans="1:13" x14ac:dyDescent="0.2">
      <c r="A149" s="305" t="s">
        <v>474</v>
      </c>
      <c r="B149" s="303"/>
      <c r="C149" s="306" t="s">
        <v>166</v>
      </c>
      <c r="D149" s="303" t="s">
        <v>145</v>
      </c>
      <c r="E149" s="303" t="s">
        <v>183</v>
      </c>
      <c r="F149" s="304">
        <v>850</v>
      </c>
      <c r="G149" s="184">
        <v>21755</v>
      </c>
      <c r="H149" s="298">
        <v>21755</v>
      </c>
      <c r="I149" s="298">
        <v>21755</v>
      </c>
    </row>
    <row r="150" spans="1:13" ht="25.5" x14ac:dyDescent="0.2">
      <c r="A150" s="319" t="s">
        <v>185</v>
      </c>
      <c r="B150" s="300" t="s">
        <v>186</v>
      </c>
      <c r="C150" s="306"/>
      <c r="D150" s="303"/>
      <c r="E150" s="300" t="s">
        <v>187</v>
      </c>
      <c r="F150" s="304"/>
      <c r="G150" s="184"/>
      <c r="H150" s="298"/>
      <c r="I150" s="298"/>
    </row>
    <row r="151" spans="1:13" x14ac:dyDescent="0.2">
      <c r="A151" s="15" t="s">
        <v>188</v>
      </c>
      <c r="B151" s="300" t="s">
        <v>186</v>
      </c>
      <c r="C151" s="301" t="s">
        <v>189</v>
      </c>
      <c r="D151" s="300" t="s">
        <v>98</v>
      </c>
      <c r="E151" s="300" t="s">
        <v>187</v>
      </c>
      <c r="F151" s="302"/>
      <c r="G151" s="185">
        <v>23924405.468600001</v>
      </c>
      <c r="H151" s="185">
        <v>23924405.468600001</v>
      </c>
      <c r="I151" s="185">
        <v>23924405.468600001</v>
      </c>
    </row>
    <row r="152" spans="1:13" x14ac:dyDescent="0.2">
      <c r="A152" s="15" t="s">
        <v>190</v>
      </c>
      <c r="B152" s="300" t="s">
        <v>186</v>
      </c>
      <c r="C152" s="301" t="s">
        <v>189</v>
      </c>
      <c r="D152" s="300" t="s">
        <v>97</v>
      </c>
      <c r="E152" s="300" t="s">
        <v>187</v>
      </c>
      <c r="F152" s="302"/>
      <c r="G152" s="185">
        <v>23924405.468600001</v>
      </c>
      <c r="H152" s="185">
        <v>23924405.468600001</v>
      </c>
      <c r="I152" s="185">
        <v>23924405.468600001</v>
      </c>
    </row>
    <row r="153" spans="1:13" x14ac:dyDescent="0.2">
      <c r="A153" s="15" t="s">
        <v>191</v>
      </c>
      <c r="B153" s="300" t="s">
        <v>186</v>
      </c>
      <c r="C153" s="301" t="s">
        <v>189</v>
      </c>
      <c r="D153" s="300" t="s">
        <v>97</v>
      </c>
      <c r="E153" s="300" t="s">
        <v>192</v>
      </c>
      <c r="F153" s="306" t="s">
        <v>103</v>
      </c>
      <c r="G153" s="185">
        <v>12033626.322800001</v>
      </c>
      <c r="H153" s="185">
        <v>12033626.322800001</v>
      </c>
      <c r="I153" s="185">
        <v>12033626.322800001</v>
      </c>
    </row>
    <row r="154" spans="1:13" ht="25.5" x14ac:dyDescent="0.2">
      <c r="A154" s="305" t="s">
        <v>487</v>
      </c>
      <c r="B154" s="303" t="s">
        <v>186</v>
      </c>
      <c r="C154" s="306" t="s">
        <v>189</v>
      </c>
      <c r="D154" s="303" t="s">
        <v>97</v>
      </c>
      <c r="E154" s="303" t="s">
        <v>192</v>
      </c>
      <c r="F154" s="304">
        <v>110</v>
      </c>
      <c r="G154" s="184">
        <v>11342747.812800001</v>
      </c>
      <c r="H154" s="298">
        <v>11342747.812800001</v>
      </c>
      <c r="I154" s="298">
        <v>11342747.812800001</v>
      </c>
      <c r="M154" s="269" t="s">
        <v>7</v>
      </c>
    </row>
    <row r="155" spans="1:13" ht="25.5" x14ac:dyDescent="0.2">
      <c r="A155" s="305" t="s">
        <v>473</v>
      </c>
      <c r="B155" s="303"/>
      <c r="C155" s="306" t="s">
        <v>189</v>
      </c>
      <c r="D155" s="303" t="s">
        <v>97</v>
      </c>
      <c r="E155" s="303" t="s">
        <v>192</v>
      </c>
      <c r="F155" s="304">
        <v>240</v>
      </c>
      <c r="G155" s="184">
        <v>652395.86999999976</v>
      </c>
      <c r="H155" s="298">
        <v>652395.86999999976</v>
      </c>
      <c r="I155" s="298">
        <v>652395.86999999976</v>
      </c>
    </row>
    <row r="156" spans="1:13" ht="25.5" x14ac:dyDescent="0.2">
      <c r="A156" s="305" t="s">
        <v>479</v>
      </c>
      <c r="B156" s="303"/>
      <c r="C156" s="306" t="s">
        <v>189</v>
      </c>
      <c r="D156" s="303" t="s">
        <v>97</v>
      </c>
      <c r="E156" s="303" t="s">
        <v>192</v>
      </c>
      <c r="F156" s="304">
        <v>400</v>
      </c>
      <c r="G156" s="184">
        <v>0</v>
      </c>
      <c r="H156" s="298">
        <v>0</v>
      </c>
      <c r="I156" s="298">
        <v>0</v>
      </c>
    </row>
    <row r="157" spans="1:13" x14ac:dyDescent="0.2">
      <c r="A157" s="305" t="s">
        <v>474</v>
      </c>
      <c r="B157" s="303"/>
      <c r="C157" s="306" t="s">
        <v>189</v>
      </c>
      <c r="D157" s="303" t="s">
        <v>97</v>
      </c>
      <c r="E157" s="303" t="s">
        <v>192</v>
      </c>
      <c r="F157" s="304">
        <v>850</v>
      </c>
      <c r="G157" s="184">
        <v>38482.640000000014</v>
      </c>
      <c r="H157" s="298">
        <v>38482.640000000014</v>
      </c>
      <c r="I157" s="298">
        <v>38482.640000000014</v>
      </c>
    </row>
    <row r="158" spans="1:13" ht="25.5" x14ac:dyDescent="0.2">
      <c r="A158" s="320" t="s">
        <v>193</v>
      </c>
      <c r="B158" s="300" t="s">
        <v>186</v>
      </c>
      <c r="C158" s="301" t="s">
        <v>189</v>
      </c>
      <c r="D158" s="300" t="s">
        <v>97</v>
      </c>
      <c r="E158" s="300" t="s">
        <v>194</v>
      </c>
      <c r="F158" s="302"/>
      <c r="G158" s="185">
        <v>11890779.1458</v>
      </c>
      <c r="H158" s="185">
        <v>11890779.1458</v>
      </c>
      <c r="I158" s="185">
        <v>11890779.1458</v>
      </c>
    </row>
    <row r="159" spans="1:13" ht="25.5" x14ac:dyDescent="0.2">
      <c r="A159" s="305" t="s">
        <v>487</v>
      </c>
      <c r="B159" s="303" t="s">
        <v>7</v>
      </c>
      <c r="C159" s="306" t="s">
        <v>189</v>
      </c>
      <c r="D159" s="303" t="s">
        <v>97</v>
      </c>
      <c r="E159" s="303" t="s">
        <v>194</v>
      </c>
      <c r="F159" s="304">
        <v>110</v>
      </c>
      <c r="G159" s="184">
        <v>11295156.0208</v>
      </c>
      <c r="H159" s="298">
        <v>11295156.0208</v>
      </c>
      <c r="I159" s="298">
        <v>11295156.0208</v>
      </c>
    </row>
    <row r="160" spans="1:13" ht="25.5" x14ac:dyDescent="0.2">
      <c r="A160" s="305" t="s">
        <v>473</v>
      </c>
      <c r="B160" s="303" t="s">
        <v>7</v>
      </c>
      <c r="C160" s="306" t="s">
        <v>189</v>
      </c>
      <c r="D160" s="303" t="s">
        <v>97</v>
      </c>
      <c r="E160" s="303" t="s">
        <v>194</v>
      </c>
      <c r="F160" s="304">
        <v>240</v>
      </c>
      <c r="G160" s="184">
        <v>560216.81999999995</v>
      </c>
      <c r="H160" s="298">
        <v>560216.81999999995</v>
      </c>
      <c r="I160" s="298">
        <v>560216.81999999995</v>
      </c>
    </row>
    <row r="161" spans="1:11" x14ac:dyDescent="0.2">
      <c r="A161" s="305" t="s">
        <v>474</v>
      </c>
      <c r="B161" s="303" t="s">
        <v>7</v>
      </c>
      <c r="C161" s="306" t="s">
        <v>189</v>
      </c>
      <c r="D161" s="303" t="s">
        <v>97</v>
      </c>
      <c r="E161" s="303" t="s">
        <v>194</v>
      </c>
      <c r="F161" s="304">
        <v>850</v>
      </c>
      <c r="G161" s="184">
        <v>35406.305</v>
      </c>
      <c r="H161" s="298">
        <v>35406.305</v>
      </c>
      <c r="I161" s="298">
        <v>35406.305</v>
      </c>
    </row>
    <row r="162" spans="1:11" ht="15.6" customHeight="1" x14ac:dyDescent="0.2">
      <c r="A162" s="299" t="s">
        <v>195</v>
      </c>
      <c r="B162" s="300" t="s">
        <v>103</v>
      </c>
      <c r="C162" s="301" t="s">
        <v>196</v>
      </c>
      <c r="D162" s="300" t="s">
        <v>98</v>
      </c>
      <c r="E162" s="300" t="s">
        <v>197</v>
      </c>
      <c r="F162" s="302"/>
      <c r="G162" s="185">
        <v>9555719</v>
      </c>
      <c r="H162" s="185">
        <v>8012354</v>
      </c>
      <c r="I162" s="185">
        <v>8012354</v>
      </c>
    </row>
    <row r="163" spans="1:11" ht="15" customHeight="1" x14ac:dyDescent="0.2">
      <c r="A163" s="299" t="s">
        <v>198</v>
      </c>
      <c r="B163" s="300" t="s">
        <v>95</v>
      </c>
      <c r="C163" s="301" t="s">
        <v>196</v>
      </c>
      <c r="D163" s="300" t="s">
        <v>97</v>
      </c>
      <c r="E163" s="300" t="s">
        <v>197</v>
      </c>
      <c r="F163" s="302"/>
      <c r="G163" s="185">
        <v>2297796</v>
      </c>
      <c r="H163" s="185">
        <v>2297796</v>
      </c>
      <c r="I163" s="185">
        <v>2297796</v>
      </c>
    </row>
    <row r="164" spans="1:11" x14ac:dyDescent="0.2">
      <c r="A164" s="299" t="s">
        <v>199</v>
      </c>
      <c r="B164" s="303" t="s">
        <v>95</v>
      </c>
      <c r="C164" s="306" t="s">
        <v>196</v>
      </c>
      <c r="D164" s="303" t="s">
        <v>97</v>
      </c>
      <c r="E164" s="303" t="s">
        <v>200</v>
      </c>
      <c r="F164" s="304"/>
      <c r="G164" s="185">
        <v>2297796</v>
      </c>
      <c r="H164" s="185">
        <v>2297796</v>
      </c>
      <c r="I164" s="185">
        <v>2297796</v>
      </c>
    </row>
    <row r="165" spans="1:11" x14ac:dyDescent="0.2">
      <c r="A165" s="305" t="s">
        <v>201</v>
      </c>
      <c r="B165" s="303" t="s">
        <v>7</v>
      </c>
      <c r="C165" s="306" t="s">
        <v>196</v>
      </c>
      <c r="D165" s="303" t="s">
        <v>97</v>
      </c>
      <c r="E165" s="303" t="s">
        <v>200</v>
      </c>
      <c r="F165" s="304">
        <v>300</v>
      </c>
      <c r="G165" s="184">
        <v>2297796</v>
      </c>
      <c r="H165" s="298">
        <v>2297796</v>
      </c>
      <c r="I165" s="298">
        <v>2297796</v>
      </c>
    </row>
    <row r="166" spans="1:11" x14ac:dyDescent="0.2">
      <c r="A166" s="299" t="s">
        <v>202</v>
      </c>
      <c r="B166" s="300"/>
      <c r="C166" s="301" t="s">
        <v>196</v>
      </c>
      <c r="D166" s="300" t="s">
        <v>105</v>
      </c>
      <c r="E166" s="300"/>
      <c r="F166" s="304"/>
      <c r="G166" s="185">
        <v>36000</v>
      </c>
      <c r="H166" s="185">
        <v>36000</v>
      </c>
      <c r="I166" s="185">
        <v>36000</v>
      </c>
    </row>
    <row r="167" spans="1:11" ht="25.5" x14ac:dyDescent="0.2">
      <c r="A167" s="299" t="s">
        <v>203</v>
      </c>
      <c r="B167" s="300" t="s">
        <v>95</v>
      </c>
      <c r="C167" s="301" t="s">
        <v>196</v>
      </c>
      <c r="D167" s="300" t="s">
        <v>105</v>
      </c>
      <c r="E167" s="300" t="s">
        <v>197</v>
      </c>
      <c r="F167" s="301" t="s">
        <v>103</v>
      </c>
      <c r="G167" s="185">
        <v>36000</v>
      </c>
      <c r="H167" s="185">
        <v>36000</v>
      </c>
      <c r="I167" s="185">
        <v>36000</v>
      </c>
    </row>
    <row r="168" spans="1:11" x14ac:dyDescent="0.2">
      <c r="A168" s="305" t="s">
        <v>201</v>
      </c>
      <c r="B168" s="303" t="s">
        <v>7</v>
      </c>
      <c r="C168" s="306" t="s">
        <v>196</v>
      </c>
      <c r="D168" s="303" t="s">
        <v>105</v>
      </c>
      <c r="E168" s="303" t="s">
        <v>204</v>
      </c>
      <c r="F168" s="304">
        <v>300</v>
      </c>
      <c r="G168" s="184">
        <v>36000</v>
      </c>
      <c r="H168" s="298">
        <v>36000</v>
      </c>
      <c r="I168" s="298">
        <v>36000</v>
      </c>
      <c r="K168" s="269" t="s">
        <v>7</v>
      </c>
    </row>
    <row r="169" spans="1:11" x14ac:dyDescent="0.2">
      <c r="A169" s="305"/>
      <c r="B169" s="303"/>
      <c r="C169" s="306"/>
      <c r="D169" s="303"/>
      <c r="E169" s="303"/>
      <c r="F169" s="304"/>
      <c r="G169" s="184"/>
      <c r="H169" s="298"/>
      <c r="I169" s="298"/>
    </row>
    <row r="170" spans="1:11" x14ac:dyDescent="0.2">
      <c r="A170" s="312" t="s">
        <v>205</v>
      </c>
      <c r="B170" s="303"/>
      <c r="C170" s="301" t="s">
        <v>196</v>
      </c>
      <c r="D170" s="300" t="s">
        <v>109</v>
      </c>
      <c r="E170" s="300" t="s">
        <v>206</v>
      </c>
      <c r="F170" s="302">
        <v>530</v>
      </c>
      <c r="G170" s="185">
        <v>6483923</v>
      </c>
      <c r="H170" s="298">
        <v>4940558</v>
      </c>
      <c r="I170" s="298">
        <v>4940558</v>
      </c>
    </row>
    <row r="171" spans="1:11" x14ac:dyDescent="0.2">
      <c r="A171" s="305" t="s">
        <v>74</v>
      </c>
      <c r="B171" s="303"/>
      <c r="C171" s="301"/>
      <c r="D171" s="300"/>
      <c r="E171" s="300"/>
      <c r="F171" s="302"/>
      <c r="G171" s="185"/>
      <c r="H171" s="298"/>
      <c r="I171" s="298"/>
    </row>
    <row r="172" spans="1:11" x14ac:dyDescent="0.2">
      <c r="A172" s="305" t="s">
        <v>207</v>
      </c>
      <c r="B172" s="303" t="s">
        <v>164</v>
      </c>
      <c r="C172" s="301" t="s">
        <v>196</v>
      </c>
      <c r="D172" s="300" t="s">
        <v>109</v>
      </c>
      <c r="E172" s="300" t="s">
        <v>500</v>
      </c>
      <c r="F172" s="302">
        <v>313</v>
      </c>
      <c r="G172" s="185">
        <v>126029</v>
      </c>
      <c r="H172" s="298">
        <v>73190</v>
      </c>
      <c r="I172" s="298">
        <v>73190</v>
      </c>
    </row>
    <row r="173" spans="1:11" x14ac:dyDescent="0.2">
      <c r="A173" s="305" t="s">
        <v>501</v>
      </c>
      <c r="B173" s="303" t="s">
        <v>95</v>
      </c>
      <c r="C173" s="301" t="s">
        <v>196</v>
      </c>
      <c r="D173" s="300" t="s">
        <v>109</v>
      </c>
      <c r="E173" s="300" t="s">
        <v>502</v>
      </c>
      <c r="F173" s="302">
        <v>412</v>
      </c>
      <c r="G173" s="185">
        <v>2064447</v>
      </c>
      <c r="H173" s="184">
        <v>1179684</v>
      </c>
      <c r="I173" s="184">
        <v>1179684</v>
      </c>
    </row>
    <row r="174" spans="1:11" x14ac:dyDescent="0.2">
      <c r="A174" s="305" t="s">
        <v>501</v>
      </c>
      <c r="B174" s="303" t="s">
        <v>95</v>
      </c>
      <c r="C174" s="301" t="s">
        <v>196</v>
      </c>
      <c r="D174" s="300" t="s">
        <v>109</v>
      </c>
      <c r="E174" s="300" t="s">
        <v>503</v>
      </c>
      <c r="F174" s="302">
        <v>412</v>
      </c>
      <c r="G174" s="185">
        <v>2064447</v>
      </c>
      <c r="H174" s="184">
        <v>1179684</v>
      </c>
      <c r="I174" s="184">
        <v>1179684</v>
      </c>
    </row>
    <row r="175" spans="1:11" x14ac:dyDescent="0.2">
      <c r="A175" s="305" t="s">
        <v>208</v>
      </c>
      <c r="B175" s="303" t="s">
        <v>164</v>
      </c>
      <c r="C175" s="301" t="s">
        <v>196</v>
      </c>
      <c r="D175" s="300" t="s">
        <v>109</v>
      </c>
      <c r="E175" s="300" t="s">
        <v>504</v>
      </c>
      <c r="F175" s="302">
        <v>313</v>
      </c>
      <c r="G175" s="185">
        <v>2229000</v>
      </c>
      <c r="H175" s="298">
        <v>2508000</v>
      </c>
      <c r="I175" s="298">
        <v>2508000</v>
      </c>
    </row>
    <row r="176" spans="1:11" ht="25.5" x14ac:dyDescent="0.2">
      <c r="A176" s="299" t="s">
        <v>209</v>
      </c>
      <c r="B176" s="303" t="s">
        <v>164</v>
      </c>
      <c r="C176" s="301" t="s">
        <v>196</v>
      </c>
      <c r="D176" s="300" t="s">
        <v>122</v>
      </c>
      <c r="E176" s="300" t="s">
        <v>210</v>
      </c>
      <c r="F176" s="301" t="s">
        <v>103</v>
      </c>
      <c r="G176" s="185">
        <v>738000</v>
      </c>
      <c r="H176" s="298">
        <v>738000</v>
      </c>
      <c r="I176" s="298">
        <v>738000</v>
      </c>
    </row>
    <row r="177" spans="1:13" ht="25.5" x14ac:dyDescent="0.2">
      <c r="A177" s="305" t="s">
        <v>472</v>
      </c>
      <c r="B177" s="303"/>
      <c r="C177" s="306" t="s">
        <v>196</v>
      </c>
      <c r="D177" s="303" t="s">
        <v>122</v>
      </c>
      <c r="E177" s="303" t="s">
        <v>210</v>
      </c>
      <c r="F177" s="304">
        <v>120</v>
      </c>
      <c r="G177" s="184">
        <v>701362</v>
      </c>
      <c r="H177" s="298">
        <v>701362</v>
      </c>
      <c r="I177" s="298">
        <v>701362</v>
      </c>
    </row>
    <row r="178" spans="1:13" ht="25.5" x14ac:dyDescent="0.2">
      <c r="A178" s="305" t="s">
        <v>473</v>
      </c>
      <c r="B178" s="303"/>
      <c r="C178" s="306" t="s">
        <v>196</v>
      </c>
      <c r="D178" s="303" t="s">
        <v>122</v>
      </c>
      <c r="E178" s="303" t="s">
        <v>210</v>
      </c>
      <c r="F178" s="304">
        <v>240</v>
      </c>
      <c r="G178" s="184">
        <v>36638</v>
      </c>
      <c r="H178" s="298">
        <v>36638</v>
      </c>
      <c r="I178" s="298">
        <v>36638</v>
      </c>
    </row>
    <row r="179" spans="1:13" x14ac:dyDescent="0.2">
      <c r="A179" s="299" t="s">
        <v>211</v>
      </c>
      <c r="B179" s="300" t="s">
        <v>95</v>
      </c>
      <c r="C179" s="301" t="s">
        <v>129</v>
      </c>
      <c r="D179" s="300" t="s">
        <v>98</v>
      </c>
      <c r="E179" s="300" t="s">
        <v>197</v>
      </c>
      <c r="F179" s="301" t="s">
        <v>103</v>
      </c>
      <c r="G179" s="185">
        <v>8720285.7559999991</v>
      </c>
      <c r="H179" s="185">
        <v>8720285.7559999991</v>
      </c>
      <c r="I179" s="185">
        <v>8720285.7559999991</v>
      </c>
    </row>
    <row r="180" spans="1:13" x14ac:dyDescent="0.2">
      <c r="A180" s="305" t="s">
        <v>212</v>
      </c>
      <c r="B180" s="303" t="s">
        <v>7</v>
      </c>
      <c r="C180" s="306" t="s">
        <v>129</v>
      </c>
      <c r="D180" s="303" t="s">
        <v>97</v>
      </c>
      <c r="E180" s="303" t="s">
        <v>213</v>
      </c>
      <c r="F180" s="304" t="s">
        <v>7</v>
      </c>
      <c r="G180" s="185">
        <v>1500000</v>
      </c>
      <c r="H180" s="185">
        <v>1500000</v>
      </c>
      <c r="I180" s="185">
        <v>1500000</v>
      </c>
    </row>
    <row r="181" spans="1:13" x14ac:dyDescent="0.2">
      <c r="A181" s="305" t="s">
        <v>201</v>
      </c>
      <c r="B181" s="303" t="s">
        <v>7</v>
      </c>
      <c r="C181" s="306" t="s">
        <v>129</v>
      </c>
      <c r="D181" s="303" t="s">
        <v>97</v>
      </c>
      <c r="E181" s="303" t="s">
        <v>213</v>
      </c>
      <c r="F181" s="304">
        <v>300</v>
      </c>
      <c r="G181" s="184">
        <v>1500000</v>
      </c>
      <c r="H181" s="298">
        <v>1500000</v>
      </c>
      <c r="I181" s="298">
        <v>1500000</v>
      </c>
      <c r="M181" s="269" t="s">
        <v>7</v>
      </c>
    </row>
    <row r="182" spans="1:13" x14ac:dyDescent="0.2">
      <c r="A182" s="296" t="s">
        <v>214</v>
      </c>
      <c r="B182" s="300" t="s">
        <v>215</v>
      </c>
      <c r="C182" s="306"/>
      <c r="D182" s="303"/>
      <c r="E182" s="303"/>
      <c r="F182" s="304"/>
      <c r="G182" s="184"/>
      <c r="H182" s="298"/>
      <c r="I182" s="298"/>
    </row>
    <row r="183" spans="1:13" x14ac:dyDescent="0.2">
      <c r="A183" s="305" t="s">
        <v>214</v>
      </c>
      <c r="B183" s="300" t="s">
        <v>215</v>
      </c>
      <c r="C183" s="301" t="s">
        <v>129</v>
      </c>
      <c r="D183" s="300" t="s">
        <v>97</v>
      </c>
      <c r="E183" s="300" t="s">
        <v>216</v>
      </c>
      <c r="F183" s="301" t="s">
        <v>103</v>
      </c>
      <c r="G183" s="185">
        <v>5965344.0759999994</v>
      </c>
      <c r="H183" s="185">
        <v>5965344.0759999994</v>
      </c>
      <c r="I183" s="185">
        <v>5965344.0759999994</v>
      </c>
    </row>
    <row r="184" spans="1:13" ht="25.5" x14ac:dyDescent="0.2">
      <c r="A184" s="305" t="s">
        <v>487</v>
      </c>
      <c r="B184" s="303"/>
      <c r="C184" s="306" t="s">
        <v>129</v>
      </c>
      <c r="D184" s="303" t="s">
        <v>97</v>
      </c>
      <c r="E184" s="303" t="s">
        <v>216</v>
      </c>
      <c r="F184" s="304">
        <v>110</v>
      </c>
      <c r="G184" s="184">
        <v>4121986.176</v>
      </c>
      <c r="H184" s="298">
        <v>4121986.176</v>
      </c>
      <c r="I184" s="298">
        <v>4121986.176</v>
      </c>
    </row>
    <row r="185" spans="1:13" ht="25.5" x14ac:dyDescent="0.2">
      <c r="A185" s="305" t="s">
        <v>473</v>
      </c>
      <c r="B185" s="303"/>
      <c r="C185" s="306" t="s">
        <v>129</v>
      </c>
      <c r="D185" s="303" t="s">
        <v>97</v>
      </c>
      <c r="E185" s="303" t="s">
        <v>216</v>
      </c>
      <c r="F185" s="304">
        <v>240</v>
      </c>
      <c r="G185" s="184">
        <v>1843357.8999999994</v>
      </c>
      <c r="H185" s="298">
        <v>1843357.8999999994</v>
      </c>
      <c r="I185" s="298">
        <v>1843357.8999999994</v>
      </c>
    </row>
    <row r="186" spans="1:13" ht="25.5" x14ac:dyDescent="0.2">
      <c r="A186" s="305" t="s">
        <v>479</v>
      </c>
      <c r="B186" s="303"/>
      <c r="C186" s="306" t="s">
        <v>129</v>
      </c>
      <c r="D186" s="303" t="s">
        <v>97</v>
      </c>
      <c r="E186" s="303" t="s">
        <v>217</v>
      </c>
      <c r="F186" s="304">
        <v>400</v>
      </c>
      <c r="G186" s="184">
        <v>0</v>
      </c>
      <c r="H186" s="184">
        <v>0</v>
      </c>
      <c r="I186" s="184">
        <v>0</v>
      </c>
    </row>
    <row r="187" spans="1:13" x14ac:dyDescent="0.2">
      <c r="A187" s="305" t="s">
        <v>474</v>
      </c>
      <c r="B187" s="303"/>
      <c r="C187" s="306" t="s">
        <v>129</v>
      </c>
      <c r="D187" s="303" t="s">
        <v>97</v>
      </c>
      <c r="E187" s="303" t="s">
        <v>216</v>
      </c>
      <c r="F187" s="304">
        <v>850</v>
      </c>
      <c r="G187" s="184">
        <v>0</v>
      </c>
      <c r="H187" s="298">
        <v>0</v>
      </c>
      <c r="I187" s="298">
        <v>0</v>
      </c>
      <c r="L187" s="269" t="s">
        <v>7</v>
      </c>
    </row>
    <row r="188" spans="1:13" x14ac:dyDescent="0.2">
      <c r="A188" s="299" t="s">
        <v>218</v>
      </c>
      <c r="B188" s="300" t="s">
        <v>95</v>
      </c>
      <c r="C188" s="301" t="s">
        <v>129</v>
      </c>
      <c r="D188" s="300" t="s">
        <v>119</v>
      </c>
      <c r="E188" s="300"/>
      <c r="F188" s="302"/>
      <c r="G188" s="185">
        <v>1254941.68</v>
      </c>
      <c r="H188" s="185">
        <v>1254941.68</v>
      </c>
      <c r="I188" s="185">
        <v>1254941.68</v>
      </c>
    </row>
    <row r="189" spans="1:13" x14ac:dyDescent="0.2">
      <c r="A189" s="299" t="s">
        <v>219</v>
      </c>
      <c r="B189" s="300" t="s">
        <v>95</v>
      </c>
      <c r="C189" s="301" t="s">
        <v>129</v>
      </c>
      <c r="D189" s="300" t="s">
        <v>119</v>
      </c>
      <c r="E189" s="300" t="s">
        <v>111</v>
      </c>
      <c r="F189" s="301" t="s">
        <v>103</v>
      </c>
      <c r="G189" s="185">
        <v>1254941.68</v>
      </c>
      <c r="H189" s="185">
        <v>1254941.68</v>
      </c>
      <c r="I189" s="185">
        <v>1254941.68</v>
      </c>
    </row>
    <row r="190" spans="1:13" ht="25.5" x14ac:dyDescent="0.2">
      <c r="A190" s="305" t="s">
        <v>472</v>
      </c>
      <c r="B190" s="303" t="s">
        <v>7</v>
      </c>
      <c r="C190" s="306" t="s">
        <v>129</v>
      </c>
      <c r="D190" s="303" t="s">
        <v>119</v>
      </c>
      <c r="E190" s="303" t="s">
        <v>111</v>
      </c>
      <c r="F190" s="304">
        <v>120</v>
      </c>
      <c r="G190" s="184">
        <v>1216294.03</v>
      </c>
      <c r="H190" s="298">
        <v>1216294.03</v>
      </c>
      <c r="I190" s="298">
        <v>1216294.03</v>
      </c>
    </row>
    <row r="191" spans="1:13" ht="25.5" x14ac:dyDescent="0.2">
      <c r="A191" s="305" t="s">
        <v>473</v>
      </c>
      <c r="B191" s="303" t="s">
        <v>7</v>
      </c>
      <c r="C191" s="306" t="s">
        <v>129</v>
      </c>
      <c r="D191" s="303" t="s">
        <v>119</v>
      </c>
      <c r="E191" s="303" t="s">
        <v>111</v>
      </c>
      <c r="F191" s="304">
        <v>240</v>
      </c>
      <c r="G191" s="184">
        <v>38647.649999999907</v>
      </c>
      <c r="H191" s="298">
        <v>38647.649999999907</v>
      </c>
      <c r="I191" s="298">
        <v>38647.649999999907</v>
      </c>
      <c r="K191" s="269" t="s">
        <v>7</v>
      </c>
    </row>
    <row r="192" spans="1:13" x14ac:dyDescent="0.2">
      <c r="A192" s="299" t="s">
        <v>220</v>
      </c>
      <c r="B192" s="300"/>
      <c r="C192" s="301" t="s">
        <v>221</v>
      </c>
      <c r="D192" s="300" t="s">
        <v>98</v>
      </c>
      <c r="E192" s="300"/>
      <c r="F192" s="302"/>
      <c r="G192" s="185">
        <v>6116628.2539999997</v>
      </c>
      <c r="H192" s="185">
        <v>6116628.2539999997</v>
      </c>
      <c r="I192" s="185">
        <v>6116628.2539999997</v>
      </c>
    </row>
    <row r="193" spans="1:13" x14ac:dyDescent="0.2">
      <c r="A193" s="296" t="s">
        <v>222</v>
      </c>
      <c r="B193" s="300" t="s">
        <v>223</v>
      </c>
      <c r="C193" s="301"/>
      <c r="D193" s="300"/>
      <c r="E193" s="300"/>
      <c r="F193" s="302"/>
      <c r="G193" s="185"/>
      <c r="H193" s="298"/>
      <c r="I193" s="298"/>
    </row>
    <row r="194" spans="1:13" x14ac:dyDescent="0.2">
      <c r="A194" s="299" t="s">
        <v>7</v>
      </c>
      <c r="B194" s="300" t="s">
        <v>223</v>
      </c>
      <c r="C194" s="301" t="s">
        <v>221</v>
      </c>
      <c r="D194" s="300" t="s">
        <v>97</v>
      </c>
      <c r="E194" s="300" t="s">
        <v>224</v>
      </c>
      <c r="F194" s="301" t="s">
        <v>103</v>
      </c>
      <c r="G194" s="185">
        <v>2407871.8319999999</v>
      </c>
      <c r="H194" s="185">
        <v>2407871.8319999999</v>
      </c>
      <c r="I194" s="185">
        <v>2407871.8319999999</v>
      </c>
    </row>
    <row r="195" spans="1:13" ht="25.5" x14ac:dyDescent="0.2">
      <c r="A195" s="305" t="s">
        <v>487</v>
      </c>
      <c r="B195" s="303" t="s">
        <v>7</v>
      </c>
      <c r="C195" s="306" t="s">
        <v>221</v>
      </c>
      <c r="D195" s="303" t="s">
        <v>97</v>
      </c>
      <c r="E195" s="303" t="s">
        <v>224</v>
      </c>
      <c r="F195" s="304">
        <v>110</v>
      </c>
      <c r="G195" s="184">
        <v>1699269.672</v>
      </c>
      <c r="H195" s="298">
        <v>1699269.672</v>
      </c>
      <c r="I195" s="298">
        <v>1699269.672</v>
      </c>
    </row>
    <row r="196" spans="1:13" ht="25.5" x14ac:dyDescent="0.2">
      <c r="A196" s="305" t="s">
        <v>473</v>
      </c>
      <c r="B196" s="303"/>
      <c r="C196" s="306" t="s">
        <v>221</v>
      </c>
      <c r="D196" s="303" t="s">
        <v>97</v>
      </c>
      <c r="E196" s="303" t="s">
        <v>224</v>
      </c>
      <c r="F196" s="304">
        <v>240</v>
      </c>
      <c r="G196" s="184">
        <v>708602.15999999992</v>
      </c>
      <c r="H196" s="298">
        <v>708602.15999999992</v>
      </c>
      <c r="I196" s="298">
        <v>708602.15999999992</v>
      </c>
    </row>
    <row r="197" spans="1:13" x14ac:dyDescent="0.2">
      <c r="A197" s="305" t="s">
        <v>474</v>
      </c>
      <c r="B197" s="303"/>
      <c r="C197" s="306" t="s">
        <v>221</v>
      </c>
      <c r="D197" s="303" t="s">
        <v>97</v>
      </c>
      <c r="E197" s="303" t="s">
        <v>224</v>
      </c>
      <c r="F197" s="304">
        <v>850</v>
      </c>
      <c r="G197" s="184">
        <v>0</v>
      </c>
      <c r="H197" s="298">
        <v>0</v>
      </c>
      <c r="I197" s="298">
        <v>0</v>
      </c>
      <c r="M197" s="269" t="s">
        <v>7</v>
      </c>
    </row>
    <row r="198" spans="1:13" ht="25.5" x14ac:dyDescent="0.2">
      <c r="A198" s="296" t="s">
        <v>225</v>
      </c>
      <c r="B198" s="300" t="s">
        <v>226</v>
      </c>
      <c r="C198" s="306"/>
      <c r="D198" s="303"/>
      <c r="E198" s="303"/>
      <c r="F198" s="304"/>
      <c r="G198" s="184"/>
      <c r="H198" s="298"/>
      <c r="I198" s="298"/>
    </row>
    <row r="199" spans="1:13" x14ac:dyDescent="0.2">
      <c r="A199" s="299" t="s">
        <v>7</v>
      </c>
      <c r="B199" s="300" t="s">
        <v>226</v>
      </c>
      <c r="C199" s="301" t="s">
        <v>221</v>
      </c>
      <c r="D199" s="300" t="s">
        <v>100</v>
      </c>
      <c r="E199" s="300" t="s">
        <v>227</v>
      </c>
      <c r="F199" s="301" t="s">
        <v>103</v>
      </c>
      <c r="G199" s="185">
        <v>3708756.4219999998</v>
      </c>
      <c r="H199" s="185">
        <v>3708756.4219999998</v>
      </c>
      <c r="I199" s="185">
        <v>3708756.4219999998</v>
      </c>
    </row>
    <row r="200" spans="1:13" ht="25.5" x14ac:dyDescent="0.2">
      <c r="A200" s="305" t="s">
        <v>487</v>
      </c>
      <c r="B200" s="303" t="s">
        <v>7</v>
      </c>
      <c r="C200" s="306" t="s">
        <v>221</v>
      </c>
      <c r="D200" s="303" t="s">
        <v>100</v>
      </c>
      <c r="E200" s="303" t="s">
        <v>227</v>
      </c>
      <c r="F200" s="304">
        <v>110</v>
      </c>
      <c r="G200" s="184">
        <v>3210056.142</v>
      </c>
      <c r="H200" s="298">
        <v>3210056.142</v>
      </c>
      <c r="I200" s="298">
        <v>3210056.142</v>
      </c>
    </row>
    <row r="201" spans="1:13" ht="25.5" x14ac:dyDescent="0.2">
      <c r="A201" s="305" t="s">
        <v>473</v>
      </c>
      <c r="B201" s="303"/>
      <c r="C201" s="306" t="s">
        <v>221</v>
      </c>
      <c r="D201" s="303" t="s">
        <v>100</v>
      </c>
      <c r="E201" s="303" t="s">
        <v>227</v>
      </c>
      <c r="F201" s="304">
        <v>240</v>
      </c>
      <c r="G201" s="184">
        <v>497931.19999999978</v>
      </c>
      <c r="H201" s="298">
        <v>497931.19999999978</v>
      </c>
      <c r="I201" s="298">
        <v>497931.19999999978</v>
      </c>
    </row>
    <row r="202" spans="1:13" x14ac:dyDescent="0.2">
      <c r="A202" s="305" t="s">
        <v>474</v>
      </c>
      <c r="B202" s="303" t="s">
        <v>7</v>
      </c>
      <c r="C202" s="306" t="s">
        <v>221</v>
      </c>
      <c r="D202" s="303" t="s">
        <v>100</v>
      </c>
      <c r="E202" s="303" t="s">
        <v>227</v>
      </c>
      <c r="F202" s="304">
        <v>850</v>
      </c>
      <c r="G202" s="184">
        <v>769.08</v>
      </c>
      <c r="H202" s="298">
        <v>769.08</v>
      </c>
      <c r="I202" s="298">
        <v>769.08</v>
      </c>
      <c r="L202" s="269" t="s">
        <v>7</v>
      </c>
    </row>
    <row r="203" spans="1:13" ht="25.5" x14ac:dyDescent="0.2">
      <c r="A203" s="299" t="s">
        <v>505</v>
      </c>
      <c r="B203" s="300" t="s">
        <v>95</v>
      </c>
      <c r="C203" s="301" t="s">
        <v>133</v>
      </c>
      <c r="D203" s="300" t="s">
        <v>97</v>
      </c>
      <c r="E203" s="300" t="s">
        <v>228</v>
      </c>
      <c r="F203" s="302">
        <v>730</v>
      </c>
      <c r="G203" s="185">
        <v>15300</v>
      </c>
      <c r="H203" s="185">
        <v>11500</v>
      </c>
      <c r="I203" s="185">
        <v>7700</v>
      </c>
    </row>
    <row r="204" spans="1:13" x14ac:dyDescent="0.2">
      <c r="A204" s="299" t="s">
        <v>229</v>
      </c>
      <c r="B204" s="300" t="s">
        <v>124</v>
      </c>
      <c r="C204" s="301" t="s">
        <v>230</v>
      </c>
      <c r="D204" s="300" t="s">
        <v>98</v>
      </c>
      <c r="E204" s="300" t="s">
        <v>168</v>
      </c>
      <c r="F204" s="302"/>
      <c r="G204" s="185">
        <v>120880900.00000001</v>
      </c>
      <c r="H204" s="185">
        <v>85638570</v>
      </c>
      <c r="I204" s="185">
        <v>82460570</v>
      </c>
    </row>
    <row r="205" spans="1:13" ht="25.5" x14ac:dyDescent="0.2">
      <c r="A205" s="299" t="s">
        <v>231</v>
      </c>
      <c r="B205" s="303" t="s">
        <v>7</v>
      </c>
      <c r="C205" s="301" t="s">
        <v>230</v>
      </c>
      <c r="D205" s="300" t="s">
        <v>97</v>
      </c>
      <c r="E205" s="300" t="s">
        <v>232</v>
      </c>
      <c r="F205" s="302">
        <v>511</v>
      </c>
      <c r="G205" s="185">
        <v>100499000.00000001</v>
      </c>
      <c r="H205" s="298">
        <v>65898000</v>
      </c>
      <c r="I205" s="298">
        <v>62603000</v>
      </c>
    </row>
    <row r="206" spans="1:13" ht="25.5" x14ac:dyDescent="0.2">
      <c r="A206" s="299" t="s">
        <v>673</v>
      </c>
      <c r="B206" s="303"/>
      <c r="C206" s="301" t="s">
        <v>230</v>
      </c>
      <c r="D206" s="300" t="s">
        <v>97</v>
      </c>
      <c r="E206" s="300" t="s">
        <v>232</v>
      </c>
      <c r="F206" s="302">
        <v>511</v>
      </c>
      <c r="G206" s="185">
        <v>398900.00000000012</v>
      </c>
      <c r="H206" s="298">
        <v>0</v>
      </c>
      <c r="I206" s="298">
        <v>0</v>
      </c>
    </row>
    <row r="207" spans="1:13" ht="25.5" x14ac:dyDescent="0.2">
      <c r="A207" s="299" t="s">
        <v>233</v>
      </c>
      <c r="B207" s="303"/>
      <c r="C207" s="301" t="s">
        <v>230</v>
      </c>
      <c r="D207" s="300" t="s">
        <v>100</v>
      </c>
      <c r="E207" s="300" t="s">
        <v>234</v>
      </c>
      <c r="F207" s="302">
        <v>512</v>
      </c>
      <c r="G207" s="185">
        <v>0</v>
      </c>
      <c r="H207" s="298"/>
      <c r="I207" s="298"/>
    </row>
    <row r="208" spans="1:13" x14ac:dyDescent="0.2">
      <c r="A208" s="299" t="s">
        <v>235</v>
      </c>
      <c r="B208" s="303"/>
      <c r="C208" s="301" t="s">
        <v>230</v>
      </c>
      <c r="D208" s="300" t="s">
        <v>105</v>
      </c>
      <c r="E208" s="300" t="s">
        <v>168</v>
      </c>
      <c r="F208" s="301" t="s">
        <v>103</v>
      </c>
      <c r="G208" s="185">
        <v>19982999.999999996</v>
      </c>
      <c r="H208" s="185">
        <v>19740569.999999996</v>
      </c>
      <c r="I208" s="185">
        <v>19857569.999999996</v>
      </c>
    </row>
    <row r="209" spans="1:10" x14ac:dyDescent="0.2">
      <c r="A209" s="299" t="s">
        <v>506</v>
      </c>
      <c r="B209" s="303"/>
      <c r="C209" s="306" t="s">
        <v>230</v>
      </c>
      <c r="D209" s="303" t="s">
        <v>105</v>
      </c>
      <c r="E209" s="303" t="s">
        <v>143</v>
      </c>
      <c r="F209" s="304">
        <v>530</v>
      </c>
      <c r="G209" s="184">
        <v>6479000</v>
      </c>
      <c r="H209" s="298">
        <v>9705570</v>
      </c>
      <c r="I209" s="298">
        <v>9705570</v>
      </c>
    </row>
    <row r="210" spans="1:10" x14ac:dyDescent="0.2">
      <c r="A210" s="299" t="s">
        <v>236</v>
      </c>
      <c r="B210" s="303"/>
      <c r="C210" s="306" t="s">
        <v>230</v>
      </c>
      <c r="D210" s="303" t="s">
        <v>105</v>
      </c>
      <c r="E210" s="303" t="s">
        <v>237</v>
      </c>
      <c r="F210" s="304">
        <v>530</v>
      </c>
      <c r="G210" s="184">
        <v>3004000</v>
      </c>
      <c r="H210" s="298">
        <v>3035000</v>
      </c>
      <c r="I210" s="298">
        <v>3152000</v>
      </c>
    </row>
    <row r="211" spans="1:10" ht="25.5" x14ac:dyDescent="0.2">
      <c r="A211" s="299" t="s">
        <v>238</v>
      </c>
      <c r="B211" s="303"/>
      <c r="C211" s="306" t="s">
        <v>230</v>
      </c>
      <c r="D211" s="303" t="s">
        <v>105</v>
      </c>
      <c r="E211" s="303" t="s">
        <v>239</v>
      </c>
      <c r="F211" s="304">
        <v>540</v>
      </c>
      <c r="G211" s="184">
        <v>6999999.9999999972</v>
      </c>
      <c r="H211" s="298">
        <v>6999999.9999999972</v>
      </c>
      <c r="I211" s="298">
        <v>6999999.9999999972</v>
      </c>
    </row>
    <row r="212" spans="1:10" x14ac:dyDescent="0.2">
      <c r="A212" s="299" t="s">
        <v>674</v>
      </c>
      <c r="B212" s="303"/>
      <c r="C212" s="306" t="s">
        <v>230</v>
      </c>
      <c r="D212" s="303" t="s">
        <v>105</v>
      </c>
      <c r="E212" s="303"/>
      <c r="F212" s="304"/>
      <c r="G212" s="184">
        <v>2500000</v>
      </c>
      <c r="H212" s="184">
        <v>0</v>
      </c>
      <c r="I212" s="184">
        <v>0</v>
      </c>
    </row>
    <row r="213" spans="1:10" x14ac:dyDescent="0.2">
      <c r="A213" s="299" t="s">
        <v>675</v>
      </c>
      <c r="B213" s="303"/>
      <c r="C213" s="306"/>
      <c r="D213" s="303"/>
      <c r="E213" s="303"/>
      <c r="F213" s="304"/>
      <c r="G213" s="184">
        <v>1000000</v>
      </c>
      <c r="H213" s="184">
        <v>0</v>
      </c>
      <c r="I213" s="184">
        <v>0</v>
      </c>
    </row>
    <row r="214" spans="1:10" x14ac:dyDescent="0.2">
      <c r="A214" s="299" t="s">
        <v>240</v>
      </c>
      <c r="B214" s="303"/>
      <c r="C214" s="306"/>
      <c r="D214" s="303"/>
      <c r="E214" s="303"/>
      <c r="F214" s="304"/>
      <c r="G214" s="185">
        <v>1117648345.4340966</v>
      </c>
      <c r="H214" s="185">
        <v>844687799.74526262</v>
      </c>
      <c r="I214" s="185">
        <v>883731999.74526262</v>
      </c>
      <c r="J214" s="269" t="s">
        <v>7</v>
      </c>
    </row>
    <row r="215" spans="1:10" x14ac:dyDescent="0.2">
      <c r="G215" s="321"/>
    </row>
    <row r="216" spans="1:10" x14ac:dyDescent="0.2">
      <c r="G216" s="321"/>
    </row>
    <row r="217" spans="1:10" x14ac:dyDescent="0.2">
      <c r="G217" s="321"/>
    </row>
    <row r="218" spans="1:10" x14ac:dyDescent="0.2">
      <c r="G218" s="321"/>
    </row>
    <row r="219" spans="1:10" x14ac:dyDescent="0.2">
      <c r="G219" s="321"/>
    </row>
    <row r="220" spans="1:10" x14ac:dyDescent="0.2">
      <c r="G220" s="321"/>
    </row>
    <row r="221" spans="1:10" x14ac:dyDescent="0.2">
      <c r="G221" s="321"/>
    </row>
    <row r="222" spans="1:10" x14ac:dyDescent="0.2">
      <c r="G222" s="321"/>
    </row>
    <row r="223" spans="1:10" x14ac:dyDescent="0.2">
      <c r="G223" s="321"/>
    </row>
    <row r="224" spans="1:10" x14ac:dyDescent="0.2">
      <c r="G224" s="321"/>
    </row>
    <row r="225" spans="7:7" x14ac:dyDescent="0.2">
      <c r="G225" s="321"/>
    </row>
    <row r="226" spans="7:7" x14ac:dyDescent="0.2">
      <c r="G226" s="321"/>
    </row>
    <row r="227" spans="7:7" x14ac:dyDescent="0.2">
      <c r="G227" s="321"/>
    </row>
    <row r="228" spans="7:7" x14ac:dyDescent="0.2">
      <c r="G228" s="321"/>
    </row>
    <row r="229" spans="7:7" x14ac:dyDescent="0.2">
      <c r="G229" s="321"/>
    </row>
    <row r="230" spans="7:7" x14ac:dyDescent="0.2">
      <c r="G230" s="321"/>
    </row>
    <row r="231" spans="7:7" x14ac:dyDescent="0.2">
      <c r="G231" s="321"/>
    </row>
    <row r="232" spans="7:7" x14ac:dyDescent="0.2">
      <c r="G232" s="321"/>
    </row>
    <row r="233" spans="7:7" x14ac:dyDescent="0.2">
      <c r="G233" s="321"/>
    </row>
    <row r="234" spans="7:7" x14ac:dyDescent="0.2">
      <c r="G234" s="321"/>
    </row>
    <row r="235" spans="7:7" x14ac:dyDescent="0.2">
      <c r="G235" s="321"/>
    </row>
    <row r="236" spans="7:7" x14ac:dyDescent="0.2">
      <c r="G236" s="321"/>
    </row>
    <row r="237" spans="7:7" x14ac:dyDescent="0.2">
      <c r="G237" s="321"/>
    </row>
    <row r="238" spans="7:7" x14ac:dyDescent="0.2">
      <c r="G238" s="321"/>
    </row>
    <row r="239" spans="7:7" x14ac:dyDescent="0.2">
      <c r="G239" s="321"/>
    </row>
    <row r="240" spans="7:7" x14ac:dyDescent="0.2">
      <c r="G240" s="321"/>
    </row>
    <row r="241" spans="7:7" x14ac:dyDescent="0.2">
      <c r="G241" s="321"/>
    </row>
    <row r="242" spans="7:7" x14ac:dyDescent="0.2">
      <c r="G242" s="321"/>
    </row>
    <row r="243" spans="7:7" x14ac:dyDescent="0.2">
      <c r="G243" s="321"/>
    </row>
    <row r="244" spans="7:7" x14ac:dyDescent="0.2">
      <c r="G244" s="321"/>
    </row>
    <row r="245" spans="7:7" x14ac:dyDescent="0.2">
      <c r="G245" s="321"/>
    </row>
    <row r="246" spans="7:7" x14ac:dyDescent="0.2">
      <c r="G246" s="321"/>
    </row>
    <row r="247" spans="7:7" x14ac:dyDescent="0.2">
      <c r="G247" s="321"/>
    </row>
    <row r="248" spans="7:7" x14ac:dyDescent="0.2">
      <c r="G248" s="321"/>
    </row>
    <row r="249" spans="7:7" x14ac:dyDescent="0.2">
      <c r="G249" s="321"/>
    </row>
    <row r="250" spans="7:7" x14ac:dyDescent="0.2">
      <c r="G250" s="321"/>
    </row>
    <row r="251" spans="7:7" x14ac:dyDescent="0.2">
      <c r="G251" s="321"/>
    </row>
    <row r="252" spans="7:7" x14ac:dyDescent="0.2">
      <c r="G252" s="321"/>
    </row>
    <row r="253" spans="7:7" x14ac:dyDescent="0.2">
      <c r="G253" s="321"/>
    </row>
    <row r="254" spans="7:7" x14ac:dyDescent="0.2">
      <c r="G254" s="321"/>
    </row>
    <row r="255" spans="7:7" x14ac:dyDescent="0.2">
      <c r="G255" s="321"/>
    </row>
    <row r="256" spans="7:7" x14ac:dyDescent="0.2">
      <c r="G256" s="321"/>
    </row>
    <row r="257" spans="7:7" x14ac:dyDescent="0.2">
      <c r="G257" s="321"/>
    </row>
    <row r="258" spans="7:7" x14ac:dyDescent="0.2">
      <c r="G258" s="321"/>
    </row>
    <row r="259" spans="7:7" x14ac:dyDescent="0.2">
      <c r="G259" s="321"/>
    </row>
    <row r="260" spans="7:7" x14ac:dyDescent="0.2">
      <c r="G260" s="321"/>
    </row>
    <row r="261" spans="7:7" x14ac:dyDescent="0.2">
      <c r="G261" s="321"/>
    </row>
    <row r="262" spans="7:7" x14ac:dyDescent="0.2">
      <c r="G262" s="321"/>
    </row>
    <row r="263" spans="7:7" x14ac:dyDescent="0.2">
      <c r="G263" s="321"/>
    </row>
    <row r="264" spans="7:7" x14ac:dyDescent="0.2">
      <c r="G264" s="321"/>
    </row>
    <row r="265" spans="7:7" x14ac:dyDescent="0.2">
      <c r="G265" s="321"/>
    </row>
    <row r="266" spans="7:7" x14ac:dyDescent="0.2">
      <c r="G266" s="321"/>
    </row>
    <row r="267" spans="7:7" x14ac:dyDescent="0.2">
      <c r="G267" s="321"/>
    </row>
    <row r="268" spans="7:7" x14ac:dyDescent="0.2">
      <c r="G268" s="321"/>
    </row>
    <row r="269" spans="7:7" x14ac:dyDescent="0.2">
      <c r="G269" s="321"/>
    </row>
    <row r="270" spans="7:7" x14ac:dyDescent="0.2">
      <c r="G270" s="321"/>
    </row>
    <row r="271" spans="7:7" x14ac:dyDescent="0.2">
      <c r="G271" s="321"/>
    </row>
    <row r="272" spans="7:7" x14ac:dyDescent="0.2">
      <c r="G272" s="321"/>
    </row>
    <row r="273" spans="7:7" x14ac:dyDescent="0.2">
      <c r="G273" s="321"/>
    </row>
    <row r="274" spans="7:7" x14ac:dyDescent="0.2">
      <c r="G274" s="321"/>
    </row>
    <row r="275" spans="7:7" x14ac:dyDescent="0.2">
      <c r="G275" s="321"/>
    </row>
    <row r="276" spans="7:7" x14ac:dyDescent="0.2">
      <c r="G276" s="321"/>
    </row>
    <row r="277" spans="7:7" x14ac:dyDescent="0.2">
      <c r="G277" s="321"/>
    </row>
    <row r="278" spans="7:7" x14ac:dyDescent="0.2">
      <c r="G278" s="321"/>
    </row>
    <row r="279" spans="7:7" x14ac:dyDescent="0.2">
      <c r="G279" s="321"/>
    </row>
    <row r="280" spans="7:7" x14ac:dyDescent="0.2">
      <c r="G280" s="321"/>
    </row>
    <row r="281" spans="7:7" x14ac:dyDescent="0.2">
      <c r="G281" s="321"/>
    </row>
    <row r="282" spans="7:7" x14ac:dyDescent="0.2">
      <c r="G282" s="321"/>
    </row>
    <row r="283" spans="7:7" x14ac:dyDescent="0.2">
      <c r="G283" s="321"/>
    </row>
    <row r="284" spans="7:7" x14ac:dyDescent="0.2">
      <c r="G284" s="321"/>
    </row>
    <row r="285" spans="7:7" x14ac:dyDescent="0.2">
      <c r="G285" s="321"/>
    </row>
    <row r="286" spans="7:7" x14ac:dyDescent="0.2">
      <c r="G286" s="321"/>
    </row>
    <row r="287" spans="7:7" x14ac:dyDescent="0.2">
      <c r="G287" s="321"/>
    </row>
    <row r="288" spans="7:7" x14ac:dyDescent="0.2">
      <c r="G288" s="321"/>
    </row>
    <row r="289" spans="7:7" x14ac:dyDescent="0.2">
      <c r="G289" s="321"/>
    </row>
    <row r="290" spans="7:7" x14ac:dyDescent="0.2">
      <c r="G290" s="321"/>
    </row>
    <row r="291" spans="7:7" x14ac:dyDescent="0.2">
      <c r="G291" s="321"/>
    </row>
    <row r="292" spans="7:7" x14ac:dyDescent="0.2">
      <c r="G292" s="321"/>
    </row>
    <row r="293" spans="7:7" x14ac:dyDescent="0.2">
      <c r="G293" s="321"/>
    </row>
    <row r="294" spans="7:7" x14ac:dyDescent="0.2">
      <c r="G294" s="321"/>
    </row>
    <row r="295" spans="7:7" x14ac:dyDescent="0.2">
      <c r="G295" s="321"/>
    </row>
    <row r="296" spans="7:7" x14ac:dyDescent="0.2">
      <c r="G296" s="321"/>
    </row>
    <row r="297" spans="7:7" x14ac:dyDescent="0.2">
      <c r="G297" s="321"/>
    </row>
    <row r="298" spans="7:7" x14ac:dyDescent="0.2">
      <c r="G298" s="321"/>
    </row>
    <row r="299" spans="7:7" x14ac:dyDescent="0.2">
      <c r="G299" s="321"/>
    </row>
    <row r="300" spans="7:7" x14ac:dyDescent="0.2">
      <c r="G300" s="321"/>
    </row>
  </sheetData>
  <mergeCells count="7">
    <mergeCell ref="A7:I7"/>
    <mergeCell ref="E1:I1"/>
    <mergeCell ref="E2:I2"/>
    <mergeCell ref="E3:I3"/>
    <mergeCell ref="E4:I4"/>
    <mergeCell ref="A5:I5"/>
    <mergeCell ref="A6:I6"/>
  </mergeCells>
  <pageMargins left="0.51181102362204722" right="0.11811023622047245" top="0.74803149606299213" bottom="0.74803149606299213" header="0.31496062992125984" footer="0.31496062992125984"/>
  <pageSetup paperSize="9" scale="76" orientation="portrait" verticalDpi="0" r:id="rId1"/>
  <rowBreaks count="1" manualBreakCount="1">
    <brk id="161" max="8" man="1"/>
  </rowBreaks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7"/>
  <sheetViews>
    <sheetView view="pageBreakPreview" zoomScale="160" zoomScaleNormal="100" zoomScaleSheetLayoutView="160" workbookViewId="0">
      <selection sqref="A1:XFD1048576"/>
    </sheetView>
  </sheetViews>
  <sheetFormatPr defaultColWidth="8.7109375" defaultRowHeight="15" x14ac:dyDescent="0.25"/>
  <cols>
    <col min="1" max="1" width="3.140625" style="285" customWidth="1"/>
    <col min="2" max="2" width="28.5703125" style="285" customWidth="1"/>
    <col min="3" max="3" width="10.85546875" style="285" customWidth="1"/>
    <col min="4" max="4" width="11.5703125" style="285" customWidth="1"/>
    <col min="5" max="5" width="8" style="285" customWidth="1"/>
    <col min="6" max="6" width="10.7109375" style="285" customWidth="1"/>
    <col min="7" max="8" width="9.140625" style="285" customWidth="1"/>
    <col min="9" max="9" width="14.140625" style="285" customWidth="1"/>
    <col min="10" max="16384" width="8.7109375" style="285"/>
  </cols>
  <sheetData>
    <row r="2" spans="1:12" s="322" customFormat="1" ht="15.75" x14ac:dyDescent="0.25">
      <c r="B2" s="525" t="s">
        <v>0</v>
      </c>
      <c r="C2" s="525"/>
      <c r="D2" s="525"/>
      <c r="E2" s="525"/>
      <c r="F2" s="525"/>
      <c r="G2" s="525"/>
      <c r="H2" s="525"/>
      <c r="I2" s="525"/>
    </row>
    <row r="3" spans="1:12" s="322" customFormat="1" ht="15.75" x14ac:dyDescent="0.25">
      <c r="B3" s="525" t="s">
        <v>649</v>
      </c>
      <c r="C3" s="525"/>
      <c r="D3" s="525"/>
      <c r="E3" s="525"/>
      <c r="F3" s="525"/>
      <c r="G3" s="525"/>
      <c r="H3" s="525"/>
      <c r="I3" s="525"/>
    </row>
    <row r="4" spans="1:12" x14ac:dyDescent="0.25">
      <c r="C4" s="526"/>
      <c r="D4" s="526"/>
      <c r="E4" s="526"/>
      <c r="F4" s="526"/>
      <c r="G4" s="526"/>
      <c r="H4" s="476"/>
    </row>
    <row r="6" spans="1:12" s="269" customFormat="1" ht="13.7" customHeight="1" x14ac:dyDescent="0.2">
      <c r="A6" s="527"/>
      <c r="B6" s="528" t="s">
        <v>1</v>
      </c>
      <c r="C6" s="529" t="s">
        <v>2</v>
      </c>
      <c r="D6" s="529" t="s">
        <v>3</v>
      </c>
      <c r="E6" s="533" t="s">
        <v>507</v>
      </c>
      <c r="F6" s="529" t="s">
        <v>4</v>
      </c>
      <c r="G6" s="529" t="s">
        <v>5</v>
      </c>
      <c r="H6" s="530" t="s">
        <v>508</v>
      </c>
      <c r="I6" s="529" t="s">
        <v>6</v>
      </c>
    </row>
    <row r="7" spans="1:12" s="269" customFormat="1" ht="12.75" x14ac:dyDescent="0.2">
      <c r="A7" s="527"/>
      <c r="B7" s="528"/>
      <c r="C7" s="529"/>
      <c r="D7" s="529"/>
      <c r="E7" s="533"/>
      <c r="F7" s="529"/>
      <c r="G7" s="529"/>
      <c r="H7" s="531"/>
      <c r="I7" s="529"/>
    </row>
    <row r="8" spans="1:12" s="269" customFormat="1" ht="13.7" customHeight="1" x14ac:dyDescent="0.2">
      <c r="A8" s="527"/>
      <c r="B8" s="528"/>
      <c r="C8" s="529"/>
      <c r="D8" s="529"/>
      <c r="E8" s="533"/>
      <c r="F8" s="529"/>
      <c r="G8" s="529"/>
      <c r="H8" s="531"/>
      <c r="I8" s="529"/>
    </row>
    <row r="9" spans="1:12" s="269" customFormat="1" ht="12.75" x14ac:dyDescent="0.2">
      <c r="A9" s="527"/>
      <c r="B9" s="528"/>
      <c r="C9" s="529"/>
      <c r="D9" s="529"/>
      <c r="E9" s="533"/>
      <c r="F9" s="529"/>
      <c r="G9" s="529"/>
      <c r="H9" s="531"/>
      <c r="I9" s="529"/>
    </row>
    <row r="10" spans="1:12" s="269" customFormat="1" ht="18" customHeight="1" x14ac:dyDescent="0.2">
      <c r="A10" s="527"/>
      <c r="B10" s="528"/>
      <c r="C10" s="529"/>
      <c r="D10" s="529"/>
      <c r="E10" s="533"/>
      <c r="F10" s="529"/>
      <c r="G10" s="529"/>
      <c r="H10" s="531"/>
      <c r="I10" s="529"/>
    </row>
    <row r="11" spans="1:12" s="269" customFormat="1" ht="12.75" x14ac:dyDescent="0.2">
      <c r="A11" s="527"/>
      <c r="B11" s="528"/>
      <c r="C11" s="529"/>
      <c r="D11" s="529"/>
      <c r="E11" s="533"/>
      <c r="F11" s="529"/>
      <c r="G11" s="529"/>
      <c r="H11" s="531"/>
      <c r="I11" s="529"/>
    </row>
    <row r="12" spans="1:12" s="269" customFormat="1" ht="1.5" customHeight="1" x14ac:dyDescent="0.2">
      <c r="A12" s="527"/>
      <c r="B12" s="528"/>
      <c r="C12" s="529"/>
      <c r="D12" s="529"/>
      <c r="E12" s="533"/>
      <c r="F12" s="529"/>
      <c r="G12" s="529"/>
      <c r="H12" s="531"/>
      <c r="I12" s="529"/>
    </row>
    <row r="13" spans="1:12" s="323" customFormat="1" ht="46.7" customHeight="1" x14ac:dyDescent="0.2">
      <c r="A13" s="527"/>
      <c r="B13" s="528"/>
      <c r="C13" s="529"/>
      <c r="D13" s="529"/>
      <c r="E13" s="533"/>
      <c r="F13" s="529"/>
      <c r="G13" s="529"/>
      <c r="H13" s="532"/>
      <c r="I13" s="529"/>
      <c r="L13" s="323" t="s">
        <v>7</v>
      </c>
    </row>
    <row r="14" spans="1:12" s="323" customFormat="1" ht="9.75" customHeight="1" x14ac:dyDescent="0.2">
      <c r="A14" s="324"/>
      <c r="B14" s="325"/>
      <c r="C14" s="281"/>
      <c r="D14" s="281"/>
      <c r="E14" s="281"/>
      <c r="F14" s="281"/>
      <c r="G14" s="281"/>
      <c r="H14" s="281"/>
      <c r="I14" s="281"/>
    </row>
    <row r="15" spans="1:12" s="269" customFormat="1" ht="12.75" x14ac:dyDescent="0.2">
      <c r="A15" s="15">
        <v>1</v>
      </c>
      <c r="B15" s="271" t="s">
        <v>8</v>
      </c>
      <c r="C15" s="298">
        <f>'[1]учительство  '!BO5+[1]Школы!BB10+('[1]учительство  '!BH5*1.302)+[1]Школы!CT10</f>
        <v>26409977.856825303</v>
      </c>
      <c r="D15" s="298">
        <f>[1]Школы!AJ10</f>
        <v>2629419.1912335977</v>
      </c>
      <c r="E15" s="298">
        <f>[1]Школы!DF10</f>
        <v>0</v>
      </c>
      <c r="F15" s="298">
        <f>[1]Школы!AK10</f>
        <v>57650.96</v>
      </c>
      <c r="G15" s="298">
        <f>[1]Школы!AL10</f>
        <v>0</v>
      </c>
      <c r="H15" s="298"/>
      <c r="I15" s="186">
        <f>SUM(C15,D15,F15,G15,H15)</f>
        <v>29097048.008058902</v>
      </c>
    </row>
    <row r="16" spans="1:12" s="269" customFormat="1" ht="12.75" x14ac:dyDescent="0.2">
      <c r="A16" s="15">
        <v>2</v>
      </c>
      <c r="B16" s="271" t="s">
        <v>9</v>
      </c>
      <c r="C16" s="298">
        <f>'[1]учительство  '!BO6+[1]Школы!BB11+('[1]учительство  '!BH6*1.302)+[1]Школы!CT11</f>
        <v>28315123.809522621</v>
      </c>
      <c r="D16" s="298">
        <f>[1]Школы!AJ11</f>
        <v>2972415.2243048847</v>
      </c>
      <c r="E16" s="298">
        <f>[1]Школы!DF11</f>
        <v>0</v>
      </c>
      <c r="F16" s="298">
        <f>[1]Школы!AK11</f>
        <v>187483.30000000002</v>
      </c>
      <c r="G16" s="298">
        <f>[1]Школы!AL11</f>
        <v>0</v>
      </c>
      <c r="H16" s="298">
        <f>'[1]Муниц прогр №17'!H57</f>
        <v>25000</v>
      </c>
      <c r="I16" s="186">
        <f t="shared" ref="I16:I69" si="0">SUM(C16,D16,F16,G16,H16)</f>
        <v>31500022.333827507</v>
      </c>
    </row>
    <row r="17" spans="1:13" s="269" customFormat="1" ht="12.75" x14ac:dyDescent="0.2">
      <c r="A17" s="15">
        <v>3</v>
      </c>
      <c r="B17" s="271" t="s">
        <v>10</v>
      </c>
      <c r="C17" s="298">
        <f>'[1]учительство  '!BO7+[1]Школы!BB12+('[1]учительство  '!BH7*1.302)+[1]Школы!CT12</f>
        <v>25189915.515084445</v>
      </c>
      <c r="D17" s="298">
        <f>[1]Школы!AJ12</f>
        <v>3198382.4795219116</v>
      </c>
      <c r="E17" s="298">
        <f>[1]Школы!DF12</f>
        <v>0</v>
      </c>
      <c r="F17" s="298">
        <f>[1]Школы!AK12</f>
        <v>435831.42400000006</v>
      </c>
      <c r="G17" s="298">
        <f>[1]Школы!AL12</f>
        <v>0</v>
      </c>
      <c r="H17" s="298">
        <f>'[1]Муниц прогр №17'!H58</f>
        <v>20000</v>
      </c>
      <c r="I17" s="186">
        <f t="shared" si="0"/>
        <v>28844129.418606356</v>
      </c>
    </row>
    <row r="18" spans="1:13" s="269" customFormat="1" ht="12.75" x14ac:dyDescent="0.2">
      <c r="A18" s="15">
        <v>4</v>
      </c>
      <c r="B18" s="271" t="s">
        <v>11</v>
      </c>
      <c r="C18" s="298">
        <f>'[1]учительство  '!BO8+[1]Школы!BB13+('[1]учительство  '!BH8*1.302)+[1]Школы!CT13</f>
        <v>29287283.753734589</v>
      </c>
      <c r="D18" s="298">
        <f>[1]Школы!AJ13</f>
        <v>4557994.8833505623</v>
      </c>
      <c r="E18" s="298">
        <f>[1]Школы!DF13</f>
        <v>0</v>
      </c>
      <c r="F18" s="298">
        <f>[1]Школы!AK13</f>
        <v>248085.74200000003</v>
      </c>
      <c r="G18" s="298">
        <f>[1]Школы!AL13</f>
        <v>0</v>
      </c>
      <c r="H18" s="298"/>
      <c r="I18" s="186">
        <f t="shared" si="0"/>
        <v>34093364.379085153</v>
      </c>
    </row>
    <row r="19" spans="1:13" s="269" customFormat="1" ht="12.75" x14ac:dyDescent="0.2">
      <c r="A19" s="15">
        <v>5</v>
      </c>
      <c r="B19" s="271" t="s">
        <v>12</v>
      </c>
      <c r="C19" s="298">
        <f>'[1]учительство  '!BO9+[1]Школы!BB14+('[1]учительство  '!BH9*1.302)+[1]Школы!CT14</f>
        <v>10882393.599458152</v>
      </c>
      <c r="D19" s="298">
        <f>[1]Школы!AJ14</f>
        <v>654245.63026973046</v>
      </c>
      <c r="E19" s="298">
        <f>[1]Школы!DF14</f>
        <v>0</v>
      </c>
      <c r="F19" s="298">
        <f>[1]Школы!AK14</f>
        <v>66472.684000000008</v>
      </c>
      <c r="G19" s="298">
        <f>[1]Школы!AL14</f>
        <v>0</v>
      </c>
      <c r="H19" s="298">
        <f>'[1]Муниц прогр №17'!H38</f>
        <v>80000</v>
      </c>
      <c r="I19" s="186">
        <f t="shared" si="0"/>
        <v>11683111.913727883</v>
      </c>
    </row>
    <row r="20" spans="1:13" x14ac:dyDescent="0.25">
      <c r="A20" s="15">
        <v>6</v>
      </c>
      <c r="B20" s="271" t="s">
        <v>13</v>
      </c>
      <c r="C20" s="298">
        <f>'[1]учительство  '!BO10+[1]Школы!BB15+('[1]учительство  '!BH10*1.302)+[1]Школы!CT15</f>
        <v>35523732.437764838</v>
      </c>
      <c r="D20" s="298">
        <f>[1]Школы!AJ15</f>
        <v>4908485.1510578878</v>
      </c>
      <c r="E20" s="298">
        <f>[1]Школы!DF15</f>
        <v>0</v>
      </c>
      <c r="F20" s="298">
        <f>[1]Школы!AK15</f>
        <v>189378.397</v>
      </c>
      <c r="G20" s="298">
        <f>[1]Школы!AL15</f>
        <v>0</v>
      </c>
      <c r="H20" s="298">
        <f>'[1]Муниц прогр №17'!H65</f>
        <v>25000</v>
      </c>
      <c r="I20" s="186">
        <f t="shared" si="0"/>
        <v>40646595.985822722</v>
      </c>
    </row>
    <row r="21" spans="1:13" x14ac:dyDescent="0.25">
      <c r="A21" s="15">
        <v>7</v>
      </c>
      <c r="B21" s="271" t="s">
        <v>14</v>
      </c>
      <c r="C21" s="298">
        <f>'[1]учительство  '!BO11+[1]Школы!BB16+('[1]учительство  '!BH11*1.302)+[1]Школы!CT16</f>
        <v>32721665.315208659</v>
      </c>
      <c r="D21" s="298">
        <f>[1]Школы!AJ16</f>
        <v>5223482.4197733961</v>
      </c>
      <c r="E21" s="298">
        <f>[1]Школы!DF16</f>
        <v>0</v>
      </c>
      <c r="F21" s="298">
        <f>[1]Школы!AK16</f>
        <v>521261.49400000006</v>
      </c>
      <c r="G21" s="298">
        <f>[1]Школы!AL16</f>
        <v>0</v>
      </c>
      <c r="H21" s="298">
        <f>'[1]Муниц прогр №17'!H66+'[1]Муниц прогр №17'!H41</f>
        <v>105000</v>
      </c>
      <c r="I21" s="186">
        <f t="shared" si="0"/>
        <v>38571409.228982061</v>
      </c>
    </row>
    <row r="22" spans="1:13" x14ac:dyDescent="0.25">
      <c r="A22" s="15">
        <v>8</v>
      </c>
      <c r="B22" s="271" t="s">
        <v>15</v>
      </c>
      <c r="C22" s="298">
        <f>'[1]учительство  '!BO12+[1]Школы!BB17+('[1]учительство  '!BH12*1.302)+[1]Школы!CT17</f>
        <v>13269613.430094395</v>
      </c>
      <c r="D22" s="298">
        <f>[1]Школы!AJ17</f>
        <v>1395842.4947731048</v>
      </c>
      <c r="E22" s="298">
        <f>[1]Школы!DF17</f>
        <v>0</v>
      </c>
      <c r="F22" s="298">
        <f>[1]Школы!AK17</f>
        <v>992499.63500000013</v>
      </c>
      <c r="G22" s="298">
        <f>[1]Школы!AL17</f>
        <v>0</v>
      </c>
      <c r="H22" s="298">
        <f>'[1]Муниц прогр №17'!H67</f>
        <v>20000</v>
      </c>
      <c r="I22" s="186">
        <f t="shared" si="0"/>
        <v>15677955.559867499</v>
      </c>
    </row>
    <row r="23" spans="1:13" x14ac:dyDescent="0.25">
      <c r="A23" s="15">
        <v>9</v>
      </c>
      <c r="B23" s="271" t="s">
        <v>16</v>
      </c>
      <c r="C23" s="298">
        <f>'[1]учительство  '!BO13+[1]Школы!BB18+('[1]учительство  '!BH13*1.302)+[1]Школы!CT18</f>
        <v>24596285.355588976</v>
      </c>
      <c r="D23" s="298">
        <f>[1]Школы!AJ18</f>
        <v>2791326.1203644834</v>
      </c>
      <c r="E23" s="298">
        <f>[1]Школы!DF18</f>
        <v>0</v>
      </c>
      <c r="F23" s="298">
        <f>[1]Школы!AK18</f>
        <v>339354.61500000005</v>
      </c>
      <c r="G23" s="298">
        <f>[1]Школы!AL18</f>
        <v>0</v>
      </c>
      <c r="H23" s="298">
        <f>'[1]Муниц прогр №17'!H60</f>
        <v>15000</v>
      </c>
      <c r="I23" s="186">
        <f t="shared" si="0"/>
        <v>27741966.090953458</v>
      </c>
    </row>
    <row r="24" spans="1:13" x14ac:dyDescent="0.25">
      <c r="A24" s="15">
        <v>10</v>
      </c>
      <c r="B24" s="271" t="s">
        <v>17</v>
      </c>
      <c r="C24" s="298">
        <f>'[1]учительство  '!BO14+[1]Школы!BB19+('[1]учительство  '!BH14*1.302)+[1]Школы!CT19</f>
        <v>34383569.289470993</v>
      </c>
      <c r="D24" s="298">
        <f>[1]Школы!AJ19</f>
        <v>3781543.438000381</v>
      </c>
      <c r="E24" s="298">
        <f>[1]Школы!DF19</f>
        <v>0</v>
      </c>
      <c r="F24" s="298">
        <f>[1]Школы!AK19</f>
        <v>104298.929</v>
      </c>
      <c r="G24" s="298">
        <f>[1]Школы!AL19</f>
        <v>0</v>
      </c>
      <c r="H24" s="298">
        <f>'[1]Муниц прогр №17'!H27+'[1]Муниц прогр №17'!H69+'[1]Муниц прогр №17'!H33</f>
        <v>185000</v>
      </c>
      <c r="I24" s="186">
        <f t="shared" si="0"/>
        <v>38454411.656471372</v>
      </c>
    </row>
    <row r="25" spans="1:13" x14ac:dyDescent="0.25">
      <c r="A25" s="15">
        <v>11</v>
      </c>
      <c r="B25" s="271" t="s">
        <v>18</v>
      </c>
      <c r="C25" s="298">
        <f>'[1]учительство  '!BO15+[1]Школы!BB20+('[1]учительство  '!BH15*1.302)+[1]Школы!CT20</f>
        <v>16225739.397577051</v>
      </c>
      <c r="D25" s="298">
        <f>[1]Школы!AJ20</f>
        <v>1131315.1036166474</v>
      </c>
      <c r="E25" s="298">
        <f>[1]Школы!DF20</f>
        <v>0</v>
      </c>
      <c r="F25" s="298">
        <f>[1]Школы!AK20</f>
        <v>310353.07700000005</v>
      </c>
      <c r="G25" s="298">
        <f>[1]Школы!AL20</f>
        <v>500000</v>
      </c>
      <c r="H25" s="298">
        <f>'[1]Муниц прогр №17'!H35</f>
        <v>80000</v>
      </c>
      <c r="I25" s="186">
        <f t="shared" si="0"/>
        <v>18247407.578193698</v>
      </c>
      <c r="M25" s="285" t="s">
        <v>7</v>
      </c>
    </row>
    <row r="26" spans="1:13" x14ac:dyDescent="0.25">
      <c r="A26" s="15">
        <v>12</v>
      </c>
      <c r="B26" s="271" t="s">
        <v>19</v>
      </c>
      <c r="C26" s="298">
        <f>'[1]учительство  '!BO16+[1]Школы!BB21+('[1]учительство  '!BH16*1.302)+[1]Школы!CT21</f>
        <v>9309293.9268702008</v>
      </c>
      <c r="D26" s="298">
        <f>[1]Школы!AJ21</f>
        <v>1470174.8905611373</v>
      </c>
      <c r="E26" s="298">
        <f>[1]Школы!DF21</f>
        <v>0</v>
      </c>
      <c r="F26" s="298">
        <f>[1]Школы!AK21</f>
        <v>62037.118000000002</v>
      </c>
      <c r="G26" s="298">
        <f>[1]Школы!AL21</f>
        <v>522000</v>
      </c>
      <c r="H26" s="298">
        <f>'[1]Муниц прогр №17'!H71</f>
        <v>13000</v>
      </c>
      <c r="I26" s="186">
        <f t="shared" si="0"/>
        <v>11376505.935431339</v>
      </c>
    </row>
    <row r="27" spans="1:13" x14ac:dyDescent="0.25">
      <c r="A27" s="15">
        <v>13</v>
      </c>
      <c r="B27" s="271" t="s">
        <v>20</v>
      </c>
      <c r="C27" s="298">
        <f>'[1]учительство  '!BO17+[1]Школы!BB22+('[1]учительство  '!BH17*1.302)+[1]Школы!CT22</f>
        <v>19577203.568396449</v>
      </c>
      <c r="D27" s="298">
        <f>[1]Школы!AJ22</f>
        <v>2200230.92811976</v>
      </c>
      <c r="E27" s="298">
        <f>[1]Школы!DF22</f>
        <v>0</v>
      </c>
      <c r="F27" s="298">
        <f>[1]Школы!AK22</f>
        <v>237704.50200000001</v>
      </c>
      <c r="G27" s="298">
        <f>[1]Школы!AL22</f>
        <v>0</v>
      </c>
      <c r="H27" s="298"/>
      <c r="I27" s="186">
        <f t="shared" si="0"/>
        <v>22015138.998516209</v>
      </c>
    </row>
    <row r="28" spans="1:13" x14ac:dyDescent="0.25">
      <c r="A28" s="15">
        <v>14</v>
      </c>
      <c r="B28" s="271" t="s">
        <v>21</v>
      </c>
      <c r="C28" s="298">
        <f>'[1]учительство  '!BO18+[1]Школы!BB23+('[1]учительство  '!BH18*1.302)+[1]Школы!CT23</f>
        <v>25462277.052143216</v>
      </c>
      <c r="D28" s="298">
        <f>[1]Школы!AJ23</f>
        <v>3095716.2362521961</v>
      </c>
      <c r="E28" s="298">
        <f>[1]Школы!DF23</f>
        <v>0</v>
      </c>
      <c r="F28" s="298">
        <f>[1]Школы!AK23</f>
        <v>171426.16700000002</v>
      </c>
      <c r="G28" s="298">
        <f>[1]Школы!AL23</f>
        <v>484820</v>
      </c>
      <c r="H28" s="298">
        <f>'[1]Муниц прогр №17'!H62</f>
        <v>25000</v>
      </c>
      <c r="I28" s="186">
        <f t="shared" si="0"/>
        <v>29239239.455395412</v>
      </c>
    </row>
    <row r="29" spans="1:13" x14ac:dyDescent="0.25">
      <c r="A29" s="15">
        <v>15</v>
      </c>
      <c r="B29" s="271" t="s">
        <v>22</v>
      </c>
      <c r="C29" s="298">
        <f>'[1]учительство  '!BO19+[1]Школы!BB24+('[1]учительство  '!BH19*1.302)+[1]Школы!CT24</f>
        <v>13246808.66752694</v>
      </c>
      <c r="D29" s="298">
        <f>[1]Школы!AJ24</f>
        <v>1393741.0008943379</v>
      </c>
      <c r="E29" s="298">
        <f>[1]Школы!DF24</f>
        <v>0</v>
      </c>
      <c r="F29" s="298">
        <f>[1]Школы!AK24</f>
        <v>293360.51600000006</v>
      </c>
      <c r="G29" s="298">
        <f>[1]Школы!AL24</f>
        <v>0</v>
      </c>
      <c r="H29" s="298">
        <f>'[1]Муниц прогр №17'!H63</f>
        <v>13000</v>
      </c>
      <c r="I29" s="186">
        <f t="shared" si="0"/>
        <v>14946910.184421279</v>
      </c>
    </row>
    <row r="30" spans="1:13" x14ac:dyDescent="0.25">
      <c r="A30" s="15">
        <v>16</v>
      </c>
      <c r="B30" s="271" t="s">
        <v>23</v>
      </c>
      <c r="C30" s="298">
        <f>'[1]учительство  '!BO20+[1]Школы!BB25+('[1]учительство  '!BH20*1.302)+[1]Школы!CT25</f>
        <v>25734412.309975471</v>
      </c>
      <c r="D30" s="298">
        <f>[1]Школы!AJ25</f>
        <v>3421836.7396635078</v>
      </c>
      <c r="E30" s="298">
        <f>[1]Школы!DF25</f>
        <v>0</v>
      </c>
      <c r="F30" s="298">
        <f>[1]Школы!AK25</f>
        <v>205807.46900000001</v>
      </c>
      <c r="G30" s="298">
        <f>[1]Школы!AL25</f>
        <v>0</v>
      </c>
      <c r="H30" s="298">
        <f>'[1]Муниц прогр №17'!H68</f>
        <v>15000</v>
      </c>
      <c r="I30" s="186">
        <f t="shared" si="0"/>
        <v>29377056.51863898</v>
      </c>
    </row>
    <row r="31" spans="1:13" x14ac:dyDescent="0.25">
      <c r="A31" s="15">
        <v>17</v>
      </c>
      <c r="B31" s="271" t="s">
        <v>24</v>
      </c>
      <c r="C31" s="298">
        <f>'[1]учительство  '!BO21+[1]Школы!BB26+('[1]учительство  '!BH21*1.302)+[1]Школы!CT26</f>
        <v>10523944.076157214</v>
      </c>
      <c r="D31" s="298">
        <f>[1]Школы!AJ26</f>
        <v>769811.2614601925</v>
      </c>
      <c r="E31" s="298">
        <f>[1]Школы!DF26</f>
        <v>0</v>
      </c>
      <c r="F31" s="298">
        <f>[1]Школы!AK26</f>
        <v>45427.097999999998</v>
      </c>
      <c r="G31" s="298">
        <f>[1]Школы!AL26</f>
        <v>0</v>
      </c>
      <c r="H31" s="298">
        <f>'[1]Муниц прогр №17'!H36+'[1]Муниц прогр №17'!H59</f>
        <v>93000</v>
      </c>
      <c r="I31" s="186">
        <f t="shared" si="0"/>
        <v>11432182.435617406</v>
      </c>
    </row>
    <row r="32" spans="1:13" x14ac:dyDescent="0.25">
      <c r="A32" s="15">
        <v>18</v>
      </c>
      <c r="B32" s="271" t="s">
        <v>25</v>
      </c>
      <c r="C32" s="298">
        <f>'[1]учительство  '!BO22+[1]Школы!BB27+('[1]учительство  '!BH22*1.302)+[1]Школы!CT27</f>
        <v>13138833.553916363</v>
      </c>
      <c r="D32" s="298">
        <f>[1]Школы!AJ27</f>
        <v>1147596.3982062116</v>
      </c>
      <c r="E32" s="298">
        <f>[1]Школы!DF27</f>
        <v>0</v>
      </c>
      <c r="F32" s="298">
        <f>[1]Школы!AK27</f>
        <v>126809.924</v>
      </c>
      <c r="G32" s="298">
        <f>[1]Школы!AL27</f>
        <v>500000</v>
      </c>
      <c r="H32" s="298"/>
      <c r="I32" s="186">
        <f t="shared" si="0"/>
        <v>14913239.876122575</v>
      </c>
    </row>
    <row r="33" spans="1:9" x14ac:dyDescent="0.25">
      <c r="A33" s="15">
        <v>19</v>
      </c>
      <c r="B33" s="271" t="s">
        <v>26</v>
      </c>
      <c r="C33" s="298">
        <f>'[1]учительство  '!BO23+[1]Школы!BB28+('[1]учительство  '!BH23*1.302)+[1]Школы!CT28</f>
        <v>9331660.367467396</v>
      </c>
      <c r="D33" s="298">
        <f>[1]Школы!AJ28</f>
        <v>558431.85115865991</v>
      </c>
      <c r="E33" s="298">
        <f>[1]Школы!DF28</f>
        <v>0</v>
      </c>
      <c r="F33" s="298">
        <f>[1]Школы!AK28</f>
        <v>35000</v>
      </c>
      <c r="G33" s="298">
        <f>[1]Школы!AL28</f>
        <v>0</v>
      </c>
      <c r="H33" s="298">
        <f>'[1]Муниц прогр №17'!H37+'[1]Муниц прогр №17'!H72</f>
        <v>93000</v>
      </c>
      <c r="I33" s="186">
        <f t="shared" si="0"/>
        <v>10018092.218626056</v>
      </c>
    </row>
    <row r="34" spans="1:9" x14ac:dyDescent="0.25">
      <c r="A34" s="15">
        <v>20</v>
      </c>
      <c r="B34" s="271" t="s">
        <v>27</v>
      </c>
      <c r="C34" s="298">
        <f>'[1]учительство  '!BO24+[1]Школы!BB29+('[1]учительство  '!BH24*1.302)+[1]Школы!CT29</f>
        <v>31509107.104618348</v>
      </c>
      <c r="D34" s="298">
        <f>[1]Школы!AJ29</f>
        <v>4144984.6083180457</v>
      </c>
      <c r="E34" s="298">
        <f>[1]Школы!DF29</f>
        <v>0</v>
      </c>
      <c r="F34" s="298">
        <f>[1]Школы!AK29</f>
        <v>133094.818</v>
      </c>
      <c r="G34" s="298">
        <f>[1]Школы!AL29</f>
        <v>0</v>
      </c>
      <c r="H34" s="298">
        <f>'[1]Муниц прогр №17'!H64</f>
        <v>20000</v>
      </c>
      <c r="I34" s="186">
        <f t="shared" si="0"/>
        <v>35807186.530936398</v>
      </c>
    </row>
    <row r="35" spans="1:9" x14ac:dyDescent="0.25">
      <c r="A35" s="15">
        <v>21</v>
      </c>
      <c r="B35" s="271" t="s">
        <v>28</v>
      </c>
      <c r="C35" s="298">
        <f>'[1]учительство  '!BO25+[1]Школы!BB30+('[1]учительство  '!BH25*1.302)+[1]Школы!CT30</f>
        <v>14016416.345174847</v>
      </c>
      <c r="D35" s="298">
        <f>[1]Школы!AJ30</f>
        <v>670089.59235708788</v>
      </c>
      <c r="E35" s="298">
        <f>[1]Школы!DF30</f>
        <v>0</v>
      </c>
      <c r="F35" s="298">
        <f>[1]Школы!AK30</f>
        <v>98445.912000000011</v>
      </c>
      <c r="G35" s="298">
        <f>[1]Школы!AL30</f>
        <v>0</v>
      </c>
      <c r="H35" s="298">
        <f>'[1]Муниц прогр №17'!H28+'[1]Муниц прогр №17'!H34</f>
        <v>160000</v>
      </c>
      <c r="I35" s="186">
        <f t="shared" si="0"/>
        <v>14944951.849531936</v>
      </c>
    </row>
    <row r="36" spans="1:9" x14ac:dyDescent="0.25">
      <c r="A36" s="15">
        <v>22</v>
      </c>
      <c r="B36" s="271" t="s">
        <v>29</v>
      </c>
      <c r="C36" s="298">
        <f>'[1]учительство  '!BO26+[1]Школы!BB31+('[1]учительство  '!BH26*1.302)+[1]Школы!CT31</f>
        <v>11820683.714625245</v>
      </c>
      <c r="D36" s="298">
        <f>[1]Школы!AJ31</f>
        <v>1011749.6986960862</v>
      </c>
      <c r="E36" s="298">
        <f>[1]Школы!DF31</f>
        <v>0</v>
      </c>
      <c r="F36" s="298">
        <f>[1]Школы!AK31</f>
        <v>121258.71500000001</v>
      </c>
      <c r="G36" s="298">
        <f>[1]Школы!AL31</f>
        <v>0</v>
      </c>
      <c r="H36" s="298">
        <f>'[1]Муниц прогр №17'!H61</f>
        <v>12000</v>
      </c>
      <c r="I36" s="186">
        <f t="shared" si="0"/>
        <v>12965692.128321331</v>
      </c>
    </row>
    <row r="37" spans="1:9" x14ac:dyDescent="0.25">
      <c r="A37" s="15">
        <v>23</v>
      </c>
      <c r="B37" s="271" t="s">
        <v>30</v>
      </c>
      <c r="C37" s="298">
        <f>'[1]учительство  '!BO27+[1]Школы!BB32+('[1]учительство  '!BH27*1.302)+[1]Школы!CT32</f>
        <v>11441943.79759619</v>
      </c>
      <c r="D37" s="298">
        <f>[1]Школы!AJ32</f>
        <v>1214568.3626982495</v>
      </c>
      <c r="E37" s="298">
        <f>[1]Школы!DF32</f>
        <v>0</v>
      </c>
      <c r="F37" s="298">
        <f>[1]Школы!AK32</f>
        <v>80121.930999999997</v>
      </c>
      <c r="G37" s="298">
        <f>[1]Школы!AL32</f>
        <v>0</v>
      </c>
      <c r="H37" s="298"/>
      <c r="I37" s="186">
        <f t="shared" si="0"/>
        <v>12736634.09129444</v>
      </c>
    </row>
    <row r="38" spans="1:9" x14ac:dyDescent="0.25">
      <c r="A38" s="15">
        <v>24</v>
      </c>
      <c r="B38" s="271" t="s">
        <v>31</v>
      </c>
      <c r="C38" s="298">
        <f>'[1]учительство  '!BO28+[1]Школы!BB33+('[1]учительство  '!BH28*1.302)+[1]Школы!CT33</f>
        <v>13874090.292231793</v>
      </c>
      <c r="D38" s="298">
        <f>[1]Школы!AJ33</f>
        <v>2161461.1500562448</v>
      </c>
      <c r="E38" s="298">
        <f>[1]Школы!DF33</f>
        <v>0</v>
      </c>
      <c r="F38" s="298">
        <f>[1]Школы!AK33</f>
        <v>67683.66</v>
      </c>
      <c r="G38" s="298">
        <f>[1]Школы!AL33</f>
        <v>0</v>
      </c>
      <c r="H38" s="298">
        <f>'[1]Муниц прогр №17'!H39</f>
        <v>80000</v>
      </c>
      <c r="I38" s="186">
        <f t="shared" si="0"/>
        <v>16183235.102288038</v>
      </c>
    </row>
    <row r="39" spans="1:9" x14ac:dyDescent="0.25">
      <c r="A39" s="15">
        <v>25</v>
      </c>
      <c r="B39" s="271" t="s">
        <v>32</v>
      </c>
      <c r="C39" s="298">
        <f>'[1]учительство  '!BO29+[1]Школы!BB34+('[1]учительство  '!BH29*1.302)+[1]Школы!CT34</f>
        <v>10562382.481873596</v>
      </c>
      <c r="D39" s="298">
        <f>[1]Школы!AJ34</f>
        <v>735466.3677617684</v>
      </c>
      <c r="E39" s="298">
        <f>[1]Школы!DF34</f>
        <v>0</v>
      </c>
      <c r="F39" s="298">
        <f>[1]Школы!AK34</f>
        <v>90138.709999999992</v>
      </c>
      <c r="G39" s="298">
        <f>[1]Школы!AL34</f>
        <v>0</v>
      </c>
      <c r="H39" s="298">
        <f>'[1]Муниц прогр №17'!H70+'[1]Муниц прогр №17'!H40</f>
        <v>93000</v>
      </c>
      <c r="I39" s="186">
        <f t="shared" si="0"/>
        <v>11480987.559635365</v>
      </c>
    </row>
    <row r="40" spans="1:9" x14ac:dyDescent="0.25">
      <c r="A40" s="15">
        <v>26</v>
      </c>
      <c r="B40" s="271" t="s">
        <v>33</v>
      </c>
      <c r="C40" s="298">
        <f>'[1]учительство  '!BO30+[1]Школы!BB35+('[1]учительство  '!BH30*1.302)+[1]Школы!CT35</f>
        <v>1022620.3156228513</v>
      </c>
      <c r="D40" s="298">
        <f>[1]Школы!AJ35</f>
        <v>115584.42396824155</v>
      </c>
      <c r="E40" s="298">
        <f>[1]Школы!DF35</f>
        <v>0</v>
      </c>
      <c r="F40" s="298">
        <f>[1]Школы!AK35</f>
        <v>35000</v>
      </c>
      <c r="G40" s="298">
        <f>[1]Школы!AL35</f>
        <v>0</v>
      </c>
      <c r="H40" s="298"/>
      <c r="I40" s="186">
        <f t="shared" si="0"/>
        <v>1173204.7395910928</v>
      </c>
    </row>
    <row r="41" spans="1:9" x14ac:dyDescent="0.25">
      <c r="A41" s="15">
        <v>27</v>
      </c>
      <c r="B41" s="271" t="s">
        <v>34</v>
      </c>
      <c r="C41" s="298">
        <f>'[1]учительство  '!BO31+[1]Школы!BB36+('[1]учительство  '!BH31*1.302)+[1]Школы!CT36</f>
        <v>1680126.8004889775</v>
      </c>
      <c r="D41" s="298">
        <f>[1]Школы!AJ36</f>
        <v>130176.89019046375</v>
      </c>
      <c r="E41" s="298">
        <f>[1]Школы!DF36</f>
        <v>0</v>
      </c>
      <c r="F41" s="298">
        <f>[1]Школы!AK36</f>
        <v>37295.599999999999</v>
      </c>
      <c r="G41" s="298">
        <f>[1]Школы!AL36</f>
        <v>0</v>
      </c>
      <c r="H41" s="298"/>
      <c r="I41" s="186">
        <f t="shared" si="0"/>
        <v>1847599.2906794413</v>
      </c>
    </row>
    <row r="42" spans="1:9" x14ac:dyDescent="0.25">
      <c r="A42" s="15">
        <v>28</v>
      </c>
      <c r="B42" s="271" t="s">
        <v>35</v>
      </c>
      <c r="C42" s="298">
        <f>'[1]учительство  '!BO32+[1]Школы!BB37+('[1]учительство  '!BH32*1.302)+[1]Школы!CT37</f>
        <v>1652516.7389569534</v>
      </c>
      <c r="D42" s="298">
        <f>[1]Школы!AJ37</f>
        <v>192917.36956347339</v>
      </c>
      <c r="E42" s="298">
        <f>[1]Школы!DF37</f>
        <v>0</v>
      </c>
      <c r="F42" s="298">
        <f>[1]Школы!AK37</f>
        <v>35000</v>
      </c>
      <c r="G42" s="298">
        <f>[1]Школы!AL37</f>
        <v>0</v>
      </c>
      <c r="H42" s="298"/>
      <c r="I42" s="186">
        <f t="shared" si="0"/>
        <v>1880434.1085204268</v>
      </c>
    </row>
    <row r="43" spans="1:9" x14ac:dyDescent="0.25">
      <c r="A43" s="15">
        <v>29</v>
      </c>
      <c r="B43" s="271" t="s">
        <v>36</v>
      </c>
      <c r="C43" s="298">
        <f>'[1]учительство  '!BO33+[1]Школы!BB38+('[1]учительство  '!BH33*1.302)+[1]Школы!CT38</f>
        <v>1576514.8389620967</v>
      </c>
      <c r="D43" s="298">
        <f>[1]Школы!AJ38</f>
        <v>129616.77819046378</v>
      </c>
      <c r="E43" s="298">
        <f>[1]Школы!DF38</f>
        <v>0</v>
      </c>
      <c r="F43" s="298">
        <f>[1]Школы!AK38</f>
        <v>35197.294999999998</v>
      </c>
      <c r="G43" s="298">
        <f>[1]Школы!AL38</f>
        <v>0</v>
      </c>
      <c r="H43" s="298"/>
      <c r="I43" s="186">
        <f t="shared" si="0"/>
        <v>1741328.9121525604</v>
      </c>
    </row>
    <row r="44" spans="1:9" x14ac:dyDescent="0.25">
      <c r="A44" s="15">
        <v>30</v>
      </c>
      <c r="B44" s="271" t="s">
        <v>37</v>
      </c>
      <c r="C44" s="298">
        <f>'[1]учительство  '!BO34+[1]Школы!BB39+('[1]учительство  '!BH34*1.302)+[1]Школы!CT39</f>
        <v>868649.75183851225</v>
      </c>
      <c r="D44" s="298">
        <f>[1]Школы!AJ39</f>
        <v>115486.22059523186</v>
      </c>
      <c r="E44" s="298">
        <f>[1]Школы!DF39</f>
        <v>0</v>
      </c>
      <c r="F44" s="298">
        <f>[1]Школы!AK39</f>
        <v>35000</v>
      </c>
      <c r="G44" s="298">
        <f>[1]Школы!AL39</f>
        <v>0</v>
      </c>
      <c r="H44" s="298"/>
      <c r="I44" s="186">
        <f t="shared" si="0"/>
        <v>1019135.9724337441</v>
      </c>
    </row>
    <row r="45" spans="1:9" x14ac:dyDescent="0.25">
      <c r="A45" s="15">
        <v>31</v>
      </c>
      <c r="B45" s="271" t="s">
        <v>38</v>
      </c>
      <c r="C45" s="298">
        <f>'[1]учительство  '!BO35+[1]Школы!BB40+('[1]учительство  '!BH35*1.302)+[1]Школы!CT40</f>
        <v>941964.68727389094</v>
      </c>
      <c r="D45" s="298">
        <f>[1]Школы!AJ40</f>
        <v>124623.70788888889</v>
      </c>
      <c r="E45" s="298">
        <f>[1]Школы!DF40</f>
        <v>0</v>
      </c>
      <c r="F45" s="298">
        <f>[1]Школы!AK40</f>
        <v>35000</v>
      </c>
      <c r="G45" s="298">
        <f>[1]Школы!AL40</f>
        <v>0</v>
      </c>
      <c r="H45" s="298"/>
      <c r="I45" s="186">
        <f t="shared" si="0"/>
        <v>1101588.3951627798</v>
      </c>
    </row>
    <row r="46" spans="1:9" x14ac:dyDescent="0.25">
      <c r="A46" s="15">
        <v>32</v>
      </c>
      <c r="B46" s="326" t="s">
        <v>676</v>
      </c>
      <c r="C46" s="298">
        <f>'[1]ДЮСШ и РЦДОД и Ю МБУ'!AD14</f>
        <v>0</v>
      </c>
      <c r="D46" s="298">
        <f>'[1]ДЮСШ и РЦДОД и Ю МБУ'!AE14</f>
        <v>5600</v>
      </c>
      <c r="E46" s="298">
        <f>'[1]ДЮСШ и РЦДОД и Ю МБУ'!DA14</f>
        <v>0</v>
      </c>
      <c r="F46" s="298">
        <f>'[1]ДЮСШ и РЦДОД и Ю МБУ'!AF14</f>
        <v>0</v>
      </c>
      <c r="G46" s="298">
        <f>'[1]ДЮСШ и РЦДОД и Ю МБУ'!AG14</f>
        <v>560000</v>
      </c>
      <c r="H46" s="298"/>
      <c r="I46" s="186">
        <f t="shared" si="0"/>
        <v>565600</v>
      </c>
    </row>
    <row r="47" spans="1:9" x14ac:dyDescent="0.25">
      <c r="A47" s="15">
        <v>33</v>
      </c>
      <c r="B47" s="326" t="s">
        <v>509</v>
      </c>
      <c r="C47" s="298">
        <v>0</v>
      </c>
      <c r="D47" s="298">
        <f>'[1]ДЮСШ и РЦДОД и Ю МБУ'!BR15</f>
        <v>9000</v>
      </c>
      <c r="E47" s="298">
        <v>0</v>
      </c>
      <c r="F47" s="298">
        <v>0</v>
      </c>
      <c r="G47" s="298">
        <f>'[1]ДЮСШ и РЦДОД и Ю МБУ'!AG15</f>
        <v>900000</v>
      </c>
      <c r="H47" s="298"/>
      <c r="I47" s="186">
        <f t="shared" si="0"/>
        <v>909000</v>
      </c>
    </row>
    <row r="48" spans="1:9" x14ac:dyDescent="0.25">
      <c r="A48" s="15">
        <v>34</v>
      </c>
      <c r="B48" s="326" t="s">
        <v>510</v>
      </c>
      <c r="C48" s="298">
        <v>0</v>
      </c>
      <c r="D48" s="298">
        <f>'[1]ДЮСШ и РЦДОД и Ю МБУ'!BR16</f>
        <v>30000</v>
      </c>
      <c r="E48" s="298">
        <v>0</v>
      </c>
      <c r="F48" s="298">
        <v>0</v>
      </c>
      <c r="G48" s="298">
        <f>'[1]ДЮСШ и РЦДОД и Ю МБУ'!AG16</f>
        <v>3000000</v>
      </c>
      <c r="H48" s="298"/>
      <c r="I48" s="186">
        <f t="shared" si="0"/>
        <v>3030000</v>
      </c>
    </row>
    <row r="49" spans="1:9" x14ac:dyDescent="0.25">
      <c r="A49" s="15">
        <v>35</v>
      </c>
      <c r="B49" s="326" t="s">
        <v>677</v>
      </c>
      <c r="C49" s="298">
        <v>0</v>
      </c>
      <c r="D49" s="298">
        <f>'[1]ДЮСШ и РЦДОД и Ю МБУ'!BR13</f>
        <v>3200</v>
      </c>
      <c r="E49" s="298">
        <v>0</v>
      </c>
      <c r="F49" s="298">
        <v>0</v>
      </c>
      <c r="G49" s="298">
        <f>'[1]ДЮСШ и РЦДОД и Ю МБУ'!CE13</f>
        <v>320000</v>
      </c>
      <c r="H49" s="298"/>
      <c r="I49" s="186">
        <f t="shared" si="0"/>
        <v>323200</v>
      </c>
    </row>
    <row r="50" spans="1:9" x14ac:dyDescent="0.25">
      <c r="A50" s="15">
        <v>36</v>
      </c>
      <c r="B50" s="326" t="s">
        <v>678</v>
      </c>
      <c r="C50" s="298">
        <v>0</v>
      </c>
      <c r="D50" s="298">
        <f>'[1]ДЮСШ и РЦДОД и Ю МБУ'!BR18</f>
        <v>7000</v>
      </c>
      <c r="E50" s="298">
        <v>0</v>
      </c>
      <c r="F50" s="298">
        <v>0</v>
      </c>
      <c r="G50" s="298">
        <f>'[1]ДЮСШ и РЦДОД и Ю МБУ'!CE18</f>
        <v>700000</v>
      </c>
      <c r="H50" s="298"/>
      <c r="I50" s="186">
        <f t="shared" si="0"/>
        <v>707000</v>
      </c>
    </row>
    <row r="51" spans="1:9" x14ac:dyDescent="0.25">
      <c r="A51" s="15">
        <v>37</v>
      </c>
      <c r="B51" s="311" t="str">
        <f>'[1]ясли сады'!B5</f>
        <v>МКДОУ "Ромашка" с Алак</v>
      </c>
      <c r="C51" s="298">
        <f>'[1]ясли сады'!AD5</f>
        <v>5560050.4295628797</v>
      </c>
      <c r="D51" s="298">
        <f>'[1]ясли сады'!AE5</f>
        <v>1367115.8903825143</v>
      </c>
      <c r="E51" s="298">
        <f>'[1]ясли сады'!DO5</f>
        <v>10000</v>
      </c>
      <c r="F51" s="298">
        <f>'[1]ясли сады'!AF5</f>
        <v>38662.915000000001</v>
      </c>
      <c r="G51" s="298">
        <f>'[1]ясли сады'!AG5</f>
        <v>0</v>
      </c>
      <c r="H51" s="298">
        <v>95000</v>
      </c>
      <c r="I51" s="186">
        <f t="shared" si="0"/>
        <v>7060829.2349453941</v>
      </c>
    </row>
    <row r="52" spans="1:9" x14ac:dyDescent="0.25">
      <c r="A52" s="15">
        <v>38</v>
      </c>
      <c r="B52" s="311" t="str">
        <f>'[1]ясли сады'!B6</f>
        <v xml:space="preserve">МКДОУ "Светлячок" с Анди  </v>
      </c>
      <c r="C52" s="298">
        <f>'[1]ясли сады'!AD6</f>
        <v>13767903.193896126</v>
      </c>
      <c r="D52" s="298">
        <f>'[1]ясли сады'!AE6</f>
        <v>2782971.8221857958</v>
      </c>
      <c r="E52" s="298">
        <f>'[1]ясли сады'!DO6</f>
        <v>10000</v>
      </c>
      <c r="F52" s="298">
        <f>'[1]ясли сады'!AF6</f>
        <v>258635.65400000001</v>
      </c>
      <c r="G52" s="298">
        <f>'[1]ясли сады'!AG6</f>
        <v>0</v>
      </c>
      <c r="H52" s="298">
        <f>'[1]Муниц прогр №17'!H79</f>
        <v>20000</v>
      </c>
      <c r="I52" s="186">
        <f t="shared" si="0"/>
        <v>16829510.670081921</v>
      </c>
    </row>
    <row r="53" spans="1:9" x14ac:dyDescent="0.25">
      <c r="A53" s="15">
        <v>39</v>
      </c>
      <c r="B53" s="311" t="str">
        <f>'[1]ясли сады'!B7</f>
        <v>МКДОУ "Аист" с  Ансалта</v>
      </c>
      <c r="C53" s="298">
        <f>'[1]ясли сады'!AD7</f>
        <v>14546811.34173568</v>
      </c>
      <c r="D53" s="298">
        <f>'[1]ясли сады'!AE7</f>
        <v>3588642.469617486</v>
      </c>
      <c r="E53" s="298">
        <f>'[1]ясли сады'!DO7</f>
        <v>10000</v>
      </c>
      <c r="F53" s="298">
        <f>'[1]ясли сады'!AF7</f>
        <v>916367.75</v>
      </c>
      <c r="G53" s="298">
        <f>'[1]ясли сады'!AG7</f>
        <v>0</v>
      </c>
      <c r="H53" s="298">
        <f>'[1]Муниц прогр №17'!H77</f>
        <v>20000</v>
      </c>
      <c r="I53" s="186">
        <f t="shared" si="0"/>
        <v>19071821.561353166</v>
      </c>
    </row>
    <row r="54" spans="1:9" x14ac:dyDescent="0.25">
      <c r="A54" s="15">
        <v>40</v>
      </c>
      <c r="B54" s="311" t="str">
        <f>'[1]ясли сады'!B8</f>
        <v xml:space="preserve">МКДОУ "Чебурашка" с Ботлих  </v>
      </c>
      <c r="C54" s="298">
        <f>'[1]ясли сады'!AD8</f>
        <v>16520211.223189758</v>
      </c>
      <c r="D54" s="298">
        <f>'[1]ясли сады'!AE8</f>
        <v>4639326.4519890752</v>
      </c>
      <c r="E54" s="298">
        <f>'[1]ясли сады'!DO8</f>
        <v>10000</v>
      </c>
      <c r="F54" s="298">
        <f>'[1]ясли сады'!AF8</f>
        <v>56113.797999999995</v>
      </c>
      <c r="G54" s="298">
        <f>'[1]ясли сады'!AG8</f>
        <v>0</v>
      </c>
      <c r="H54" s="298">
        <f>'[1]Муниц прогр №17'!H73</f>
        <v>20000</v>
      </c>
      <c r="I54" s="186">
        <f t="shared" si="0"/>
        <v>21235651.473178834</v>
      </c>
    </row>
    <row r="55" spans="1:9" x14ac:dyDescent="0.25">
      <c r="A55" s="15">
        <v>41</v>
      </c>
      <c r="B55" s="311" t="str">
        <f>'[1]ясли сады'!B9</f>
        <v>МКДОУ "Солнышко" с  Ботлих</v>
      </c>
      <c r="C55" s="298">
        <f>'[1]ясли сады'!AD9</f>
        <v>13820025.5024704</v>
      </c>
      <c r="D55" s="298">
        <f>'[1]ясли сады'!AE9</f>
        <v>4359156.2974535543</v>
      </c>
      <c r="E55" s="298">
        <f>'[1]ясли сады'!DO9</f>
        <v>10000</v>
      </c>
      <c r="F55" s="298">
        <f>'[1]ясли сады'!AF9</f>
        <v>48350.12</v>
      </c>
      <c r="G55" s="298">
        <f>'[1]ясли сады'!AG9</f>
        <v>0</v>
      </c>
      <c r="H55" s="298">
        <f>'[1]Муниц прогр №17'!H74</f>
        <v>20000</v>
      </c>
      <c r="I55" s="186">
        <f t="shared" si="0"/>
        <v>18247531.919923957</v>
      </c>
    </row>
    <row r="56" spans="1:9" x14ac:dyDescent="0.25">
      <c r="A56" s="15">
        <v>42</v>
      </c>
      <c r="B56" s="311" t="str">
        <f>'[1]ясли сады'!B10</f>
        <v>МКДОУ "Родничок" с  Ботлих</v>
      </c>
      <c r="C56" s="298">
        <f>'[1]ясли сады'!AD10</f>
        <v>11566742.30460416</v>
      </c>
      <c r="D56" s="298">
        <f>'[1]ясли сады'!AE10</f>
        <v>3096803.9516612031</v>
      </c>
      <c r="E56" s="298">
        <f>'[1]ясли сады'!DO10</f>
        <v>10000</v>
      </c>
      <c r="F56" s="298">
        <f>'[1]ясли сады'!AF10</f>
        <v>1458435.7140000002</v>
      </c>
      <c r="G56" s="298">
        <f>'[1]ясли сады'!AG10</f>
        <v>0</v>
      </c>
      <c r="H56" s="298"/>
      <c r="I56" s="186">
        <f t="shared" si="0"/>
        <v>16121981.970265362</v>
      </c>
    </row>
    <row r="57" spans="1:9" x14ac:dyDescent="0.25">
      <c r="A57" s="15">
        <v>43</v>
      </c>
      <c r="B57" s="311" t="str">
        <f>'[1]ясли сады'!B11</f>
        <v xml:space="preserve">МКДОУ "Орленок" с Гагатли </v>
      </c>
      <c r="C57" s="298">
        <f>'[1]ясли сады'!AD11</f>
        <v>9143065.9931413755</v>
      </c>
      <c r="D57" s="298">
        <f>'[1]ясли сады'!AE11</f>
        <v>2201460.1907759532</v>
      </c>
      <c r="E57" s="298">
        <f>'[1]ясли сады'!DO11</f>
        <v>10000</v>
      </c>
      <c r="F57" s="298">
        <f>'[1]ясли сады'!AF11</f>
        <v>69384.543999999994</v>
      </c>
      <c r="G57" s="298">
        <f>'[1]ясли сады'!AG11</f>
        <v>0</v>
      </c>
      <c r="H57" s="298">
        <f>'[1]Муниц прогр №17'!H45</f>
        <v>80000</v>
      </c>
      <c r="I57" s="186">
        <f t="shared" si="0"/>
        <v>11493910.727917328</v>
      </c>
    </row>
    <row r="58" spans="1:9" x14ac:dyDescent="0.25">
      <c r="A58" s="15">
        <v>44</v>
      </c>
      <c r="B58" s="311" t="str">
        <f>'[1]ясли сады'!B12</f>
        <v>МКДОУ "Улыбка" с  Муни</v>
      </c>
      <c r="C58" s="298">
        <f>'[1]ясли сады'!AD12</f>
        <v>8081321.3918950409</v>
      </c>
      <c r="D58" s="298">
        <f>'[1]ясли сады'!AE12</f>
        <v>2805243.7267759554</v>
      </c>
      <c r="E58" s="298">
        <f>'[1]ясли сады'!DO12</f>
        <v>10000</v>
      </c>
      <c r="F58" s="298">
        <f>'[1]ясли сады'!AF12</f>
        <v>45017.058000000005</v>
      </c>
      <c r="G58" s="298">
        <f>'[1]ясли сады'!AG12</f>
        <v>0</v>
      </c>
      <c r="H58" s="298">
        <f>'[1]Муниц прогр №17'!H48+'[1]Муниц прогр №17'!H76</f>
        <v>93000</v>
      </c>
      <c r="I58" s="186">
        <f t="shared" si="0"/>
        <v>11024582.176670996</v>
      </c>
    </row>
    <row r="59" spans="1:9" x14ac:dyDescent="0.25">
      <c r="A59" s="15">
        <v>45</v>
      </c>
      <c r="B59" s="311" t="str">
        <f>'[1]ясли сады'!B13</f>
        <v xml:space="preserve">МКДОУ "Ласточка" с Рахата  </v>
      </c>
      <c r="C59" s="298">
        <f>'[1]ясли сады'!AD13</f>
        <v>16035265.133539198</v>
      </c>
      <c r="D59" s="298">
        <f>'[1]ясли сады'!AE13</f>
        <v>3861862.2090491839</v>
      </c>
      <c r="E59" s="298">
        <f>'[1]ясли сады'!DO13</f>
        <v>10000</v>
      </c>
      <c r="F59" s="298">
        <f>'[1]ясли сады'!AF13</f>
        <v>140861.73800000001</v>
      </c>
      <c r="G59" s="298">
        <f>'[1]ясли сады'!AG13</f>
        <v>0</v>
      </c>
      <c r="H59" s="298">
        <f>'[1]Муниц прогр №17'!H75</f>
        <v>15000</v>
      </c>
      <c r="I59" s="186">
        <f t="shared" si="0"/>
        <v>20052989.080588382</v>
      </c>
    </row>
    <row r="60" spans="1:9" x14ac:dyDescent="0.25">
      <c r="A60" s="15">
        <v>46</v>
      </c>
      <c r="B60" s="311" t="str">
        <f>'[1]ясли сады'!B14</f>
        <v>МКДОУ "Звездочка" с  Тандо</v>
      </c>
      <c r="C60" s="298">
        <f>'[1]ясли сады'!AD14</f>
        <v>4603698.5668710405</v>
      </c>
      <c r="D60" s="298">
        <f>'[1]ясли сады'!AE14</f>
        <v>1031446.5204043714</v>
      </c>
      <c r="E60" s="298">
        <f>'[1]ясли сады'!DO14</f>
        <v>10000</v>
      </c>
      <c r="F60" s="298">
        <f>'[1]ясли сады'!AF14</f>
        <v>90858.442999999999</v>
      </c>
      <c r="G60" s="298">
        <f>'[1]ясли сады'!AG14</f>
        <v>0</v>
      </c>
      <c r="H60" s="298">
        <f>'[1]Муниц прогр №17'!H49+'[1]Муниц прогр №17'!H82</f>
        <v>93000</v>
      </c>
      <c r="I60" s="186">
        <f t="shared" si="0"/>
        <v>5819003.5302754119</v>
      </c>
    </row>
    <row r="61" spans="1:9" x14ac:dyDescent="0.25">
      <c r="A61" s="15">
        <v>47</v>
      </c>
      <c r="B61" s="311" t="str">
        <f>'[1]ясли сады'!B15</f>
        <v xml:space="preserve">МКДОУ "Радуга" с Тлох </v>
      </c>
      <c r="C61" s="298">
        <f>'[1]ясли сады'!AD15</f>
        <v>7928104.4984806404</v>
      </c>
      <c r="D61" s="298">
        <f>'[1]ясли сады'!AE15</f>
        <v>2094330.8042841535</v>
      </c>
      <c r="E61" s="298">
        <f>'[1]ясли сады'!DO15</f>
        <v>10000</v>
      </c>
      <c r="F61" s="298">
        <f>'[1]ясли сады'!AF15</f>
        <v>46686.816999999995</v>
      </c>
      <c r="G61" s="298">
        <f>'[1]ясли сады'!AG15</f>
        <v>0</v>
      </c>
      <c r="H61" s="298">
        <f>'[1]Муниц прогр №17'!H50</f>
        <v>80000</v>
      </c>
      <c r="I61" s="186">
        <f t="shared" si="0"/>
        <v>10149122.119764794</v>
      </c>
    </row>
    <row r="62" spans="1:9" x14ac:dyDescent="0.25">
      <c r="A62" s="15">
        <v>48</v>
      </c>
      <c r="B62" s="311" t="str">
        <f>'[1]ясли сады'!B16</f>
        <v xml:space="preserve">МКДОУ "Сказка" с Ашали  </v>
      </c>
      <c r="C62" s="298">
        <f>'[1]ясли сады'!AD16</f>
        <v>3944871.5003860481</v>
      </c>
      <c r="D62" s="298">
        <f>'[1]ясли сады'!AE16</f>
        <v>628043.34594535548</v>
      </c>
      <c r="E62" s="298">
        <f>'[1]ясли сады'!DO16</f>
        <v>10000</v>
      </c>
      <c r="F62" s="298">
        <f>'[1]ясли сады'!AF16</f>
        <v>87183.293999999994</v>
      </c>
      <c r="G62" s="298">
        <f>'[1]ясли сады'!AG16</f>
        <v>0</v>
      </c>
      <c r="H62" s="298">
        <f>'[1]Муниц прогр №17'!H80+'[1]Муниц прогр №17'!H43</f>
        <v>93000</v>
      </c>
      <c r="I62" s="186">
        <f t="shared" si="0"/>
        <v>4753098.1403314034</v>
      </c>
    </row>
    <row r="63" spans="1:9" x14ac:dyDescent="0.25">
      <c r="A63" s="15">
        <v>49</v>
      </c>
      <c r="B63" s="311" t="str">
        <f>'[1]ясли сады'!B17</f>
        <v>МКДОУ "Журавлик" с  Шодрода</v>
      </c>
      <c r="C63" s="298">
        <f>'[1]ясли сады'!AD17</f>
        <v>3164334.4940160001</v>
      </c>
      <c r="D63" s="298">
        <f>'[1]ясли сады'!AE17</f>
        <v>1262882.0959344259</v>
      </c>
      <c r="E63" s="298">
        <f>'[1]ясли сады'!DO17</f>
        <v>10000</v>
      </c>
      <c r="F63" s="298">
        <f>'[1]ясли сады'!AF17</f>
        <v>59632.520000000004</v>
      </c>
      <c r="G63" s="298">
        <f>'[1]ясли сады'!AG17</f>
        <v>0</v>
      </c>
      <c r="H63" s="298">
        <f>'[1]Муниц прогр №17'!H51+'[1]Муниц прогр №17'!H78</f>
        <v>93000</v>
      </c>
      <c r="I63" s="186">
        <f t="shared" si="0"/>
        <v>4579849.1099504251</v>
      </c>
    </row>
    <row r="64" spans="1:9" x14ac:dyDescent="0.25">
      <c r="A64" s="15">
        <v>50</v>
      </c>
      <c r="B64" s="311" t="str">
        <f>'[1]ясли сады'!B18</f>
        <v>МКДОУ "Теремок" с  Годобери</v>
      </c>
      <c r="C64" s="298">
        <f>'[1]ясли сады'!AD18</f>
        <v>7620563.3734456962</v>
      </c>
      <c r="D64" s="298">
        <f>'[1]ясли сады'!AE18</f>
        <v>1823903.9858142082</v>
      </c>
      <c r="E64" s="298">
        <f>'[1]ясли сады'!DO18</f>
        <v>10000</v>
      </c>
      <c r="F64" s="298">
        <f>'[1]ясли сады'!AF18</f>
        <v>96671.84600000002</v>
      </c>
      <c r="G64" s="298">
        <f>'[1]ясли сады'!AG18</f>
        <v>0</v>
      </c>
      <c r="H64" s="298">
        <f>'[1]Муниц прогр №17'!H46</f>
        <v>80000</v>
      </c>
      <c r="I64" s="186">
        <f t="shared" si="0"/>
        <v>9621139.2052599043</v>
      </c>
    </row>
    <row r="65" spans="1:9" x14ac:dyDescent="0.25">
      <c r="A65" s="15">
        <v>51</v>
      </c>
      <c r="B65" s="311" t="str">
        <f>'[1]ясли сады'!B19</f>
        <v xml:space="preserve">МКДОУ "Орленок" с  Зило </v>
      </c>
      <c r="C65" s="298">
        <f>'[1]ясли сады'!AD19</f>
        <v>3743654.889323392</v>
      </c>
      <c r="D65" s="298">
        <f>'[1]ясли сады'!AE19</f>
        <v>665793.34594535455</v>
      </c>
      <c r="E65" s="298">
        <f>'[1]ясли сады'!DO19</f>
        <v>10000</v>
      </c>
      <c r="F65" s="298">
        <f>'[1]ясли сады'!AF19</f>
        <v>37110.619999999995</v>
      </c>
      <c r="G65" s="298">
        <f>'[1]ясли сады'!AG19</f>
        <v>0</v>
      </c>
      <c r="H65" s="298">
        <f>'[1]Муниц прогр №17'!H47</f>
        <v>80000</v>
      </c>
      <c r="I65" s="186">
        <f t="shared" si="0"/>
        <v>4526558.8552687466</v>
      </c>
    </row>
    <row r="66" spans="1:9" x14ac:dyDescent="0.25">
      <c r="A66" s="15">
        <v>52</v>
      </c>
      <c r="B66" s="311" t="str">
        <f>'[1]ясли сады'!B20</f>
        <v>МКДОУ "Золотой ключик" в/городок</v>
      </c>
      <c r="C66" s="298">
        <f>'[1]ясли сады'!AD20</f>
        <v>7353083.7413055999</v>
      </c>
      <c r="D66" s="298">
        <f>'[1]ясли сады'!AE20</f>
        <v>2141294.4717814196</v>
      </c>
      <c r="E66" s="298">
        <f>'[1]ясли сады'!DO20</f>
        <v>10000</v>
      </c>
      <c r="F66" s="298">
        <f>'[1]ясли сады'!AF20</f>
        <v>2175925.5700000003</v>
      </c>
      <c r="G66" s="298">
        <f>'[1]ясли сады'!AG20</f>
        <v>0</v>
      </c>
      <c r="H66" s="298">
        <v>80000</v>
      </c>
      <c r="I66" s="186">
        <f t="shared" si="0"/>
        <v>11750303.783087019</v>
      </c>
    </row>
    <row r="67" spans="1:9" x14ac:dyDescent="0.25">
      <c r="A67" s="15">
        <v>53</v>
      </c>
      <c r="B67" s="311" t="s">
        <v>39</v>
      </c>
      <c r="C67" s="298">
        <f>'[1]ясли сады'!BM21</f>
        <v>0</v>
      </c>
      <c r="D67" s="298">
        <v>0</v>
      </c>
      <c r="E67" s="298">
        <v>0</v>
      </c>
      <c r="F67" s="298">
        <v>0</v>
      </c>
      <c r="G67" s="298">
        <v>0</v>
      </c>
      <c r="H67" s="298"/>
      <c r="I67" s="186">
        <f t="shared" si="0"/>
        <v>0</v>
      </c>
    </row>
    <row r="68" spans="1:9" x14ac:dyDescent="0.25">
      <c r="A68" s="15">
        <v>54</v>
      </c>
      <c r="B68" s="311" t="s">
        <v>40</v>
      </c>
      <c r="C68" s="298">
        <f>'[1]Свод образ'!AH20</f>
        <v>5472744.7520000003</v>
      </c>
      <c r="D68" s="298">
        <f>'[1]Свод образ'!AI20</f>
        <v>362760</v>
      </c>
      <c r="E68" s="298">
        <f>'[1]Свод образ'!DE20</f>
        <v>0</v>
      </c>
      <c r="F68" s="298">
        <f>'[1]Свод образ'!AJ20</f>
        <v>0</v>
      </c>
      <c r="G68" s="298">
        <f>'[1]Свод образ'!AK20</f>
        <v>0</v>
      </c>
      <c r="H68" s="298"/>
      <c r="I68" s="186">
        <f t="shared" si="0"/>
        <v>5835504.7520000003</v>
      </c>
    </row>
    <row r="69" spans="1:9" x14ac:dyDescent="0.25">
      <c r="A69" s="15">
        <v>55</v>
      </c>
      <c r="B69" s="311" t="s">
        <v>41</v>
      </c>
      <c r="C69" s="298">
        <f>'[1]Свод образ'!AH21</f>
        <v>121900</v>
      </c>
      <c r="D69" s="298">
        <f>'[1]Свод образ'!AI21</f>
        <v>273800</v>
      </c>
      <c r="E69" s="298">
        <f>'[1]Свод образ'!DE21</f>
        <v>0</v>
      </c>
      <c r="F69" s="298">
        <f>'[1]Свод образ'!AJ21</f>
        <v>21755</v>
      </c>
      <c r="G69" s="298">
        <f>'[1]Свод образ'!AK21</f>
        <v>0</v>
      </c>
      <c r="H69" s="298"/>
      <c r="I69" s="186">
        <f t="shared" si="0"/>
        <v>417455</v>
      </c>
    </row>
    <row r="70" spans="1:9" x14ac:dyDescent="0.25">
      <c r="A70" s="327"/>
      <c r="B70" s="308" t="s">
        <v>42</v>
      </c>
      <c r="C70" s="186">
        <f t="shared" ref="C70:H70" si="1">SUM(C15:C69)</f>
        <v>657091102.48190963</v>
      </c>
      <c r="D70" s="186">
        <f t="shared" si="1"/>
        <v>97090354.192866847</v>
      </c>
      <c r="E70" s="186">
        <f t="shared" si="1"/>
        <v>160000</v>
      </c>
      <c r="F70" s="186">
        <f t="shared" si="1"/>
        <v>11081133.092999998</v>
      </c>
      <c r="G70" s="186">
        <f t="shared" si="1"/>
        <v>7486820</v>
      </c>
      <c r="H70" s="186">
        <f t="shared" si="1"/>
        <v>2134000</v>
      </c>
      <c r="I70" s="186">
        <f>SUM(I15:I69)</f>
        <v>774883409.76777673</v>
      </c>
    </row>
    <row r="73" spans="1:9" x14ac:dyDescent="0.25">
      <c r="B73" s="328" t="s">
        <v>511</v>
      </c>
      <c r="I73" s="329">
        <f>SUM(I51:I67)</f>
        <v>192337883.55886307</v>
      </c>
    </row>
    <row r="74" spans="1:9" x14ac:dyDescent="0.25">
      <c r="B74" s="328" t="s">
        <v>512</v>
      </c>
      <c r="I74" s="330">
        <f>SUM(I15:I45)</f>
        <v>570757766.45691359</v>
      </c>
    </row>
    <row r="75" spans="1:9" x14ac:dyDescent="0.25">
      <c r="B75" s="328" t="s">
        <v>513</v>
      </c>
      <c r="I75" s="330">
        <f>SUM(I46:I50)</f>
        <v>5534800</v>
      </c>
    </row>
    <row r="76" spans="1:9" x14ac:dyDescent="0.25">
      <c r="B76" s="328" t="s">
        <v>514</v>
      </c>
      <c r="I76" s="330">
        <f>SUM(I68:I69)</f>
        <v>6252959.7520000003</v>
      </c>
    </row>
    <row r="77" spans="1:9" x14ac:dyDescent="0.25">
      <c r="B77" s="328" t="s">
        <v>515</v>
      </c>
      <c r="I77" s="331">
        <f>SUM(I73:I76)</f>
        <v>774883409.76777661</v>
      </c>
    </row>
  </sheetData>
  <mergeCells count="12">
    <mergeCell ref="B2:I2"/>
    <mergeCell ref="B3:I3"/>
    <mergeCell ref="C4:G4"/>
    <mergeCell ref="A6:A13"/>
    <mergeCell ref="B6:B13"/>
    <mergeCell ref="G6:G13"/>
    <mergeCell ref="H6:H13"/>
    <mergeCell ref="I6:I13"/>
    <mergeCell ref="D6:D13"/>
    <mergeCell ref="E6:E13"/>
    <mergeCell ref="C6:C13"/>
    <mergeCell ref="F6:F13"/>
  </mergeCells>
  <pageMargins left="0.7" right="0.7" top="0.75" bottom="0.75" header="0.3" footer="0.3"/>
  <pageSetup paperSize="9" scale="78" orientation="portrait" verticalDpi="0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BreakPreview" topLeftCell="A25" zoomScale="115" zoomScaleNormal="100" zoomScaleSheetLayoutView="115" workbookViewId="0">
      <selection activeCell="E8" sqref="E8"/>
    </sheetView>
  </sheetViews>
  <sheetFormatPr defaultRowHeight="15" x14ac:dyDescent="0.25"/>
  <cols>
    <col min="1" max="1" width="3.5703125" customWidth="1"/>
    <col min="2" max="2" width="61" customWidth="1"/>
    <col min="3" max="3" width="13" customWidth="1"/>
    <col min="4" max="5" width="11.140625" customWidth="1"/>
  </cols>
  <sheetData>
    <row r="1" spans="1:12" s="3" customFormat="1" ht="18.75" x14ac:dyDescent="0.2">
      <c r="B1" s="173"/>
      <c r="C1" s="534"/>
      <c r="D1" s="534"/>
      <c r="E1" s="534"/>
    </row>
    <row r="2" spans="1:12" s="3" customFormat="1" ht="18.75" x14ac:dyDescent="0.3">
      <c r="B2" s="535" t="s">
        <v>689</v>
      </c>
      <c r="C2" s="535"/>
      <c r="D2" s="535"/>
      <c r="E2" s="535"/>
    </row>
    <row r="3" spans="1:12" s="3" customFormat="1" ht="18.75" customHeight="1" x14ac:dyDescent="0.3">
      <c r="B3" s="536" t="s">
        <v>516</v>
      </c>
      <c r="C3" s="536"/>
      <c r="D3" s="536"/>
      <c r="E3" s="536"/>
    </row>
    <row r="4" spans="1:12" s="3" customFormat="1" ht="20.25" customHeight="1" x14ac:dyDescent="0.3">
      <c r="B4" s="537" t="s">
        <v>639</v>
      </c>
      <c r="C4" s="537"/>
      <c r="D4" s="537"/>
      <c r="E4" s="537"/>
    </row>
    <row r="5" spans="1:12" s="3" customFormat="1" ht="12" customHeight="1" x14ac:dyDescent="0.2">
      <c r="B5" s="482"/>
      <c r="C5" s="482"/>
      <c r="D5" s="482"/>
      <c r="E5" s="481"/>
    </row>
    <row r="6" spans="1:12" s="3" customFormat="1" ht="19.899999999999999" customHeight="1" x14ac:dyDescent="0.2">
      <c r="A6" s="538" t="s">
        <v>46</v>
      </c>
      <c r="B6" s="539" t="s">
        <v>367</v>
      </c>
      <c r="C6" s="540" t="s">
        <v>49</v>
      </c>
      <c r="D6" s="540"/>
      <c r="E6" s="540"/>
    </row>
    <row r="7" spans="1:12" s="153" customFormat="1" ht="11.25" customHeight="1" x14ac:dyDescent="0.2">
      <c r="A7" s="538"/>
      <c r="B7" s="539"/>
      <c r="C7" s="540" t="s">
        <v>50</v>
      </c>
      <c r="D7" s="541" t="s">
        <v>74</v>
      </c>
      <c r="E7" s="542"/>
    </row>
    <row r="8" spans="1:12" s="3" customFormat="1" ht="87" customHeight="1" x14ac:dyDescent="0.2">
      <c r="A8" s="538"/>
      <c r="B8" s="539"/>
      <c r="C8" s="540"/>
      <c r="D8" s="209" t="str">
        <f>'[1]Благоустр 0503'!BR5</f>
        <v>капитальный ремонт внутри сельских дорог, мостов (ст. 225)</v>
      </c>
      <c r="E8" s="174" t="str">
        <f>'[1]Благоустр 0503'!BS5</f>
        <v>капитальное строительство внутрисельских дорог, подпорных стен, мостов,  (ст. 310)</v>
      </c>
    </row>
    <row r="9" spans="1:12" s="4" customFormat="1" ht="9.75" customHeight="1" x14ac:dyDescent="0.2">
      <c r="A9" s="332">
        <v>1</v>
      </c>
      <c r="B9" s="175">
        <v>2</v>
      </c>
      <c r="C9" s="16">
        <v>3</v>
      </c>
      <c r="D9" s="16">
        <v>4</v>
      </c>
      <c r="E9" s="16">
        <v>5</v>
      </c>
    </row>
    <row r="10" spans="1:12" s="3" customFormat="1" ht="12.75" x14ac:dyDescent="0.2">
      <c r="A10" s="13">
        <v>1</v>
      </c>
      <c r="B10" s="133" t="s">
        <v>690</v>
      </c>
      <c r="C10" s="176">
        <f t="shared" ref="C10:C28" si="0">SUM(D10,E10:E10)</f>
        <v>1500000</v>
      </c>
      <c r="D10" s="23">
        <v>1500000</v>
      </c>
      <c r="E10" s="23"/>
      <c r="L10" s="177"/>
    </row>
    <row r="11" spans="1:12" s="3" customFormat="1" ht="12.75" x14ac:dyDescent="0.2">
      <c r="A11" s="13">
        <v>2</v>
      </c>
      <c r="B11" s="133" t="s">
        <v>824</v>
      </c>
      <c r="C11" s="176">
        <f t="shared" si="0"/>
        <v>1500000</v>
      </c>
      <c r="D11" s="23">
        <v>1500000</v>
      </c>
      <c r="E11" s="23"/>
      <c r="L11" s="177"/>
    </row>
    <row r="12" spans="1:12" s="3" customFormat="1" ht="12.75" x14ac:dyDescent="0.2">
      <c r="A12" s="13">
        <v>3</v>
      </c>
      <c r="B12" s="133" t="s">
        <v>691</v>
      </c>
      <c r="C12" s="176">
        <f t="shared" si="0"/>
        <v>900000</v>
      </c>
      <c r="D12" s="23">
        <v>900000</v>
      </c>
      <c r="E12" s="23"/>
    </row>
    <row r="13" spans="1:12" s="3" customFormat="1" ht="12.75" x14ac:dyDescent="0.2">
      <c r="A13" s="13">
        <v>4</v>
      </c>
      <c r="B13" s="133" t="s">
        <v>692</v>
      </c>
      <c r="C13" s="176">
        <f t="shared" si="0"/>
        <v>500000</v>
      </c>
      <c r="D13" s="23">
        <v>500000</v>
      </c>
      <c r="E13" s="23"/>
    </row>
    <row r="14" spans="1:12" s="3" customFormat="1" ht="12.75" x14ac:dyDescent="0.2">
      <c r="A14" s="13">
        <v>5</v>
      </c>
      <c r="B14" s="133" t="s">
        <v>693</v>
      </c>
      <c r="C14" s="176">
        <f t="shared" si="0"/>
        <v>1500000</v>
      </c>
      <c r="D14" s="23">
        <v>1500000</v>
      </c>
      <c r="E14" s="23"/>
    </row>
    <row r="15" spans="1:12" s="3" customFormat="1" ht="12.75" x14ac:dyDescent="0.2">
      <c r="A15" s="13">
        <v>6</v>
      </c>
      <c r="B15" s="133" t="s">
        <v>694</v>
      </c>
      <c r="C15" s="176">
        <f t="shared" si="0"/>
        <v>550000</v>
      </c>
      <c r="D15" s="23">
        <v>550000</v>
      </c>
      <c r="E15" s="23"/>
    </row>
    <row r="16" spans="1:12" s="3" customFormat="1" ht="12.75" x14ac:dyDescent="0.2">
      <c r="A16" s="13">
        <v>7</v>
      </c>
      <c r="B16" s="133" t="s">
        <v>695</v>
      </c>
      <c r="C16" s="176">
        <f t="shared" si="0"/>
        <v>1000000</v>
      </c>
      <c r="D16" s="23">
        <v>1000000</v>
      </c>
      <c r="E16" s="23"/>
    </row>
    <row r="17" spans="1:5" s="3" customFormat="1" ht="12.75" x14ac:dyDescent="0.2">
      <c r="A17" s="13">
        <v>8</v>
      </c>
      <c r="B17" s="133" t="s">
        <v>696</v>
      </c>
      <c r="C17" s="176">
        <f t="shared" si="0"/>
        <v>1000000</v>
      </c>
      <c r="D17" s="23">
        <v>1000000</v>
      </c>
      <c r="E17" s="23"/>
    </row>
    <row r="18" spans="1:5" s="3" customFormat="1" ht="12.75" customHeight="1" x14ac:dyDescent="0.2">
      <c r="A18" s="13">
        <v>9</v>
      </c>
      <c r="B18" s="133" t="s">
        <v>697</v>
      </c>
      <c r="C18" s="176">
        <f t="shared" si="0"/>
        <v>500000</v>
      </c>
      <c r="D18" s="23">
        <v>500000</v>
      </c>
      <c r="E18" s="23"/>
    </row>
    <row r="19" spans="1:5" s="3" customFormat="1" ht="12.75" customHeight="1" x14ac:dyDescent="0.2">
      <c r="A19" s="13">
        <v>10</v>
      </c>
      <c r="B19" s="133" t="s">
        <v>698</v>
      </c>
      <c r="C19" s="176">
        <f t="shared" si="0"/>
        <v>500000</v>
      </c>
      <c r="D19" s="23">
        <v>500000</v>
      </c>
      <c r="E19" s="23"/>
    </row>
    <row r="20" spans="1:5" s="3" customFormat="1" ht="19.5" customHeight="1" x14ac:dyDescent="0.2">
      <c r="A20" s="13">
        <v>11</v>
      </c>
      <c r="B20" s="133" t="s">
        <v>699</v>
      </c>
      <c r="C20" s="176">
        <f t="shared" si="0"/>
        <v>500000</v>
      </c>
      <c r="D20" s="23">
        <v>500000</v>
      </c>
      <c r="E20" s="23"/>
    </row>
    <row r="21" spans="1:5" s="3" customFormat="1" ht="12.75" x14ac:dyDescent="0.2">
      <c r="A21" s="13">
        <v>12</v>
      </c>
      <c r="B21" s="133" t="s">
        <v>700</v>
      </c>
      <c r="C21" s="176">
        <f t="shared" si="0"/>
        <v>1000000</v>
      </c>
      <c r="D21" s="23">
        <v>1000000</v>
      </c>
      <c r="E21" s="23"/>
    </row>
    <row r="22" spans="1:5" s="3" customFormat="1" ht="25.5" x14ac:dyDescent="0.2">
      <c r="A22" s="13">
        <v>13</v>
      </c>
      <c r="B22" s="133" t="s">
        <v>701</v>
      </c>
      <c r="C22" s="176">
        <f t="shared" si="0"/>
        <v>1500000</v>
      </c>
      <c r="D22" s="23">
        <v>1500000</v>
      </c>
      <c r="E22" s="23"/>
    </row>
    <row r="23" spans="1:5" s="3" customFormat="1" ht="12.75" x14ac:dyDescent="0.2">
      <c r="A23" s="13">
        <v>14</v>
      </c>
      <c r="B23" s="133" t="s">
        <v>702</v>
      </c>
      <c r="C23" s="176">
        <f t="shared" si="0"/>
        <v>1000000</v>
      </c>
      <c r="D23" s="23">
        <v>1000000</v>
      </c>
      <c r="E23" s="23"/>
    </row>
    <row r="24" spans="1:5" s="3" customFormat="1" ht="12.75" x14ac:dyDescent="0.2">
      <c r="A24" s="13">
        <v>15</v>
      </c>
      <c r="B24" s="133" t="s">
        <v>703</v>
      </c>
      <c r="C24" s="176">
        <f t="shared" si="0"/>
        <v>500000</v>
      </c>
      <c r="D24" s="23">
        <v>500000</v>
      </c>
      <c r="E24" s="23"/>
    </row>
    <row r="25" spans="1:5" s="3" customFormat="1" ht="12.75" x14ac:dyDescent="0.2">
      <c r="A25" s="13">
        <v>16</v>
      </c>
      <c r="B25" s="133" t="s">
        <v>704</v>
      </c>
      <c r="C25" s="176">
        <f t="shared" si="0"/>
        <v>1500000</v>
      </c>
      <c r="D25" s="23">
        <v>1500000</v>
      </c>
      <c r="E25" s="23"/>
    </row>
    <row r="26" spans="1:5" s="3" customFormat="1" ht="12.75" x14ac:dyDescent="0.2">
      <c r="A26" s="13">
        <v>17</v>
      </c>
      <c r="B26" s="133" t="s">
        <v>825</v>
      </c>
      <c r="C26" s="176">
        <f t="shared" si="0"/>
        <v>1000000</v>
      </c>
      <c r="D26" s="23">
        <v>1000000</v>
      </c>
      <c r="E26" s="23"/>
    </row>
    <row r="27" spans="1:5" s="3" customFormat="1" ht="12.75" x14ac:dyDescent="0.2">
      <c r="A27" s="13">
        <v>18</v>
      </c>
      <c r="B27" s="133" t="s">
        <v>826</v>
      </c>
      <c r="C27" s="176">
        <f t="shared" si="0"/>
        <v>500000</v>
      </c>
      <c r="D27" s="23">
        <v>500000</v>
      </c>
      <c r="E27" s="23"/>
    </row>
    <row r="28" spans="1:5" s="3" customFormat="1" ht="12.75" x14ac:dyDescent="0.2">
      <c r="A28" s="13">
        <v>19</v>
      </c>
      <c r="B28" s="483" t="s">
        <v>827</v>
      </c>
      <c r="C28" s="176">
        <f t="shared" si="0"/>
        <v>500000</v>
      </c>
      <c r="D28" s="23">
        <v>500000</v>
      </c>
      <c r="E28" s="23"/>
    </row>
    <row r="29" spans="1:5" s="3" customFormat="1" ht="12.75" x14ac:dyDescent="0.2">
      <c r="A29" s="18"/>
      <c r="B29" s="686" t="s">
        <v>42</v>
      </c>
      <c r="C29" s="176">
        <f>SUM(C10:C28)</f>
        <v>17450000</v>
      </c>
      <c r="D29" s="176">
        <f>SUM(D10:D28)</f>
        <v>17450000</v>
      </c>
      <c r="E29" s="176"/>
    </row>
    <row r="30" spans="1:5" s="3" customFormat="1" ht="12.75" x14ac:dyDescent="0.2">
      <c r="A30" s="18">
        <v>2</v>
      </c>
      <c r="B30" s="178" t="s">
        <v>517</v>
      </c>
      <c r="C30" s="176"/>
      <c r="D30" s="11"/>
      <c r="E30" s="11"/>
    </row>
    <row r="31" spans="1:5" s="3" customFormat="1" ht="12" customHeight="1" x14ac:dyDescent="0.2">
      <c r="A31" s="13">
        <v>1</v>
      </c>
      <c r="B31" s="333" t="s">
        <v>705</v>
      </c>
      <c r="C31" s="180">
        <f t="shared" ref="C31:C46" si="1">SUM(D31,E31:E31)</f>
        <v>424170</v>
      </c>
      <c r="D31" s="23">
        <v>424170</v>
      </c>
      <c r="E31" s="23"/>
    </row>
    <row r="32" spans="1:5" s="3" customFormat="1" ht="25.5" x14ac:dyDescent="0.2">
      <c r="A32" s="13">
        <v>2</v>
      </c>
      <c r="B32" s="179" t="s">
        <v>706</v>
      </c>
      <c r="C32" s="180">
        <f t="shared" si="1"/>
        <v>1000000</v>
      </c>
      <c r="D32" s="23">
        <v>1000000</v>
      </c>
      <c r="E32" s="23"/>
    </row>
    <row r="33" spans="1:5" s="3" customFormat="1" ht="15" customHeight="1" x14ac:dyDescent="0.2">
      <c r="A33" s="13">
        <v>3</v>
      </c>
      <c r="B33" s="179" t="s">
        <v>707</v>
      </c>
      <c r="C33" s="180">
        <f t="shared" si="1"/>
        <v>1000000</v>
      </c>
      <c r="D33" s="23">
        <v>1000000</v>
      </c>
      <c r="E33" s="23"/>
    </row>
    <row r="34" spans="1:5" s="3" customFormat="1" ht="12.75" x14ac:dyDescent="0.2">
      <c r="A34" s="13">
        <v>4</v>
      </c>
      <c r="B34" s="181" t="s">
        <v>708</v>
      </c>
      <c r="C34" s="180">
        <f t="shared" si="1"/>
        <v>700000</v>
      </c>
      <c r="D34" s="23">
        <v>700000</v>
      </c>
      <c r="E34" s="23"/>
    </row>
    <row r="35" spans="1:5" s="3" customFormat="1" ht="25.5" x14ac:dyDescent="0.2">
      <c r="A35" s="13">
        <v>5</v>
      </c>
      <c r="B35" s="179" t="s">
        <v>709</v>
      </c>
      <c r="C35" s="180">
        <f t="shared" si="1"/>
        <v>955000</v>
      </c>
      <c r="D35" s="23">
        <v>955000</v>
      </c>
      <c r="E35" s="23"/>
    </row>
    <row r="36" spans="1:5" s="3" customFormat="1" ht="12.75" hidden="1" x14ac:dyDescent="0.2">
      <c r="A36" s="13"/>
      <c r="B36" s="179"/>
      <c r="C36" s="180">
        <f t="shared" si="1"/>
        <v>0</v>
      </c>
      <c r="D36" s="23"/>
      <c r="E36" s="23"/>
    </row>
    <row r="37" spans="1:5" s="3" customFormat="1" ht="24" customHeight="1" x14ac:dyDescent="0.2">
      <c r="A37" s="13">
        <v>6</v>
      </c>
      <c r="B37" s="179" t="s">
        <v>710</v>
      </c>
      <c r="C37" s="180">
        <f t="shared" si="1"/>
        <v>240000</v>
      </c>
      <c r="D37" s="23">
        <v>240000</v>
      </c>
      <c r="E37" s="23"/>
    </row>
    <row r="38" spans="1:5" s="3" customFormat="1" ht="12.75" hidden="1" x14ac:dyDescent="0.2">
      <c r="A38" s="13"/>
      <c r="B38" s="179"/>
      <c r="C38" s="180"/>
      <c r="D38" s="23"/>
      <c r="E38" s="23"/>
    </row>
    <row r="39" spans="1:5" s="3" customFormat="1" ht="12.75" x14ac:dyDescent="0.2">
      <c r="A39" s="13">
        <v>7</v>
      </c>
      <c r="B39" s="179" t="s">
        <v>711</v>
      </c>
      <c r="C39" s="180">
        <f>SUM(D39,E39:E39)</f>
        <v>570000</v>
      </c>
      <c r="D39" s="23">
        <v>570000</v>
      </c>
      <c r="E39" s="23"/>
    </row>
    <row r="40" spans="1:5" s="3" customFormat="1" ht="12.75" x14ac:dyDescent="0.2">
      <c r="A40" s="13">
        <v>8</v>
      </c>
      <c r="B40" s="179" t="s">
        <v>712</v>
      </c>
      <c r="C40" s="180">
        <f>SUM(D40,E40:E40)</f>
        <v>300000</v>
      </c>
      <c r="D40" s="23">
        <v>300000</v>
      </c>
      <c r="E40" s="23"/>
    </row>
    <row r="41" spans="1:5" s="3" customFormat="1" ht="25.5" x14ac:dyDescent="0.2">
      <c r="A41" s="13">
        <v>9</v>
      </c>
      <c r="B41" s="179" t="s">
        <v>713</v>
      </c>
      <c r="C41" s="180">
        <f>SUM(D41,E41:E41)</f>
        <v>200000</v>
      </c>
      <c r="D41" s="23">
        <v>200000</v>
      </c>
      <c r="E41" s="23"/>
    </row>
    <row r="42" spans="1:5" s="3" customFormat="1" ht="12.75" x14ac:dyDescent="0.2">
      <c r="A42" s="13">
        <v>10</v>
      </c>
      <c r="B42" s="179" t="s">
        <v>714</v>
      </c>
      <c r="C42" s="180">
        <f>SUM(D42,E42:E42)</f>
        <v>858000</v>
      </c>
      <c r="D42" s="23">
        <v>858000</v>
      </c>
      <c r="E42" s="23"/>
    </row>
    <row r="43" spans="1:5" s="3" customFormat="1" ht="12.75" x14ac:dyDescent="0.2">
      <c r="A43" s="13">
        <v>11</v>
      </c>
      <c r="B43" s="179" t="s">
        <v>715</v>
      </c>
      <c r="C43" s="180">
        <f>SUM(D43,E43:E43)</f>
        <v>759530</v>
      </c>
      <c r="D43" s="23">
        <v>759530</v>
      </c>
      <c r="E43" s="23"/>
    </row>
    <row r="44" spans="1:5" s="3" customFormat="1" ht="12.75" x14ac:dyDescent="0.2">
      <c r="A44" s="13">
        <v>12</v>
      </c>
      <c r="B44" s="181" t="s">
        <v>716</v>
      </c>
      <c r="C44" s="180">
        <f t="shared" si="1"/>
        <v>300000</v>
      </c>
      <c r="D44" s="23">
        <v>300000</v>
      </c>
      <c r="E44" s="23"/>
    </row>
    <row r="45" spans="1:5" s="3" customFormat="1" ht="12.75" x14ac:dyDescent="0.2">
      <c r="A45" s="18"/>
      <c r="B45" s="182" t="s">
        <v>42</v>
      </c>
      <c r="C45" s="91">
        <f>SUM(C31:C44)</f>
        <v>7306700</v>
      </c>
      <c r="D45" s="91">
        <f>SUM(D31:D44)</f>
        <v>7306700</v>
      </c>
      <c r="E45" s="91"/>
    </row>
    <row r="46" spans="1:5" s="3" customFormat="1" ht="12.75" x14ac:dyDescent="0.2">
      <c r="A46" s="18">
        <v>3</v>
      </c>
      <c r="B46" s="182" t="s">
        <v>490</v>
      </c>
      <c r="C46" s="180">
        <f t="shared" si="1"/>
        <v>500000</v>
      </c>
      <c r="D46" s="91">
        <f>'[1]Смета дох и расх по дор фон №19'!G20</f>
        <v>500000</v>
      </c>
      <c r="E46" s="91"/>
    </row>
    <row r="47" spans="1:5" s="3" customFormat="1" ht="12.75" x14ac:dyDescent="0.2">
      <c r="A47" s="18"/>
      <c r="B47" s="183" t="s">
        <v>368</v>
      </c>
      <c r="C47" s="91">
        <f>SUM(C29,C45,C46)</f>
        <v>25256700</v>
      </c>
      <c r="D47" s="91">
        <f>SUM(D29,D45,D46)</f>
        <v>25256700</v>
      </c>
      <c r="E47" s="91"/>
    </row>
  </sheetData>
  <mergeCells count="9">
    <mergeCell ref="C1:E1"/>
    <mergeCell ref="B2:E2"/>
    <mergeCell ref="B3:E3"/>
    <mergeCell ref="B4:E4"/>
    <mergeCell ref="A6:A8"/>
    <mergeCell ref="B6:B8"/>
    <mergeCell ref="C6:E6"/>
    <mergeCell ref="C7:C8"/>
    <mergeCell ref="D7:E7"/>
  </mergeCells>
  <pageMargins left="0.7" right="0.7" top="0.75" bottom="0.75" header="0.3" footer="0.3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40"/>
  <sheetViews>
    <sheetView zoomScaleNormal="100" workbookViewId="0">
      <selection activeCell="K5" sqref="K5:S5"/>
    </sheetView>
  </sheetViews>
  <sheetFormatPr defaultRowHeight="15" x14ac:dyDescent="0.25"/>
  <cols>
    <col min="1" max="1" width="17.85546875" customWidth="1"/>
    <col min="2" max="4" width="10.85546875" customWidth="1"/>
    <col min="5" max="7" width="9.5703125" customWidth="1"/>
    <col min="8" max="10" width="10" customWidth="1"/>
    <col min="11" max="13" width="8.5703125" customWidth="1"/>
    <col min="14" max="16" width="8.42578125" customWidth="1"/>
    <col min="17" max="19" width="11" customWidth="1"/>
  </cols>
  <sheetData>
    <row r="1" spans="1:211" x14ac:dyDescent="0.25">
      <c r="K1" s="556"/>
      <c r="L1" s="556"/>
      <c r="M1" s="556"/>
      <c r="N1" s="556"/>
      <c r="O1" s="556"/>
      <c r="P1" s="556"/>
      <c r="Q1" s="556"/>
      <c r="R1" s="397"/>
      <c r="S1" s="397"/>
    </row>
    <row r="2" spans="1:211" x14ac:dyDescent="0.25">
      <c r="J2" t="s">
        <v>7</v>
      </c>
      <c r="K2" s="556" t="s">
        <v>846</v>
      </c>
      <c r="L2" s="556"/>
      <c r="M2" s="556"/>
      <c r="N2" s="556"/>
      <c r="O2" s="556"/>
      <c r="P2" s="556"/>
      <c r="Q2" s="556"/>
      <c r="R2" s="556"/>
      <c r="S2" s="556"/>
    </row>
    <row r="3" spans="1:211" x14ac:dyDescent="0.25">
      <c r="K3" s="556" t="s">
        <v>843</v>
      </c>
      <c r="L3" s="556"/>
      <c r="M3" s="556"/>
      <c r="N3" s="556"/>
      <c r="O3" s="556"/>
      <c r="P3" s="556"/>
      <c r="Q3" s="556"/>
      <c r="R3" s="556"/>
      <c r="S3" s="556"/>
    </row>
    <row r="4" spans="1:211" x14ac:dyDescent="0.25">
      <c r="E4" s="687"/>
      <c r="F4" s="687"/>
      <c r="G4" s="687"/>
      <c r="H4" s="687"/>
      <c r="I4" s="687"/>
      <c r="J4" s="687"/>
      <c r="K4" s="556" t="s">
        <v>844</v>
      </c>
      <c r="L4" s="556"/>
      <c r="M4" s="556"/>
      <c r="N4" s="556"/>
      <c r="O4" s="556"/>
      <c r="P4" s="556"/>
      <c r="Q4" s="556"/>
      <c r="R4" s="556"/>
      <c r="S4" s="556"/>
    </row>
    <row r="5" spans="1:211" x14ac:dyDescent="0.25">
      <c r="A5" t="s">
        <v>7</v>
      </c>
      <c r="B5" t="s">
        <v>7</v>
      </c>
      <c r="E5" s="398"/>
      <c r="F5" s="398"/>
      <c r="G5" s="398"/>
      <c r="H5" s="398"/>
      <c r="I5" s="398"/>
      <c r="J5" s="398"/>
      <c r="K5" s="556" t="s">
        <v>845</v>
      </c>
      <c r="L5" s="556"/>
      <c r="M5" s="556"/>
      <c r="N5" s="556"/>
      <c r="O5" s="556"/>
      <c r="P5" s="556"/>
      <c r="Q5" s="556"/>
      <c r="R5" s="556"/>
      <c r="S5" s="556"/>
    </row>
    <row r="6" spans="1:211" ht="12.75" customHeight="1" x14ac:dyDescent="0.25">
      <c r="K6" s="543"/>
      <c r="L6" s="543"/>
      <c r="M6" s="543"/>
      <c r="N6" s="543"/>
      <c r="O6" s="543"/>
      <c r="P6" s="543"/>
      <c r="Q6" s="543"/>
      <c r="R6" s="543"/>
      <c r="S6" s="543"/>
    </row>
    <row r="7" spans="1:211" ht="31.7" customHeight="1" x14ac:dyDescent="0.25">
      <c r="A7" s="544" t="s">
        <v>591</v>
      </c>
      <c r="B7" s="544"/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4"/>
      <c r="S7" s="544"/>
    </row>
    <row r="8" spans="1:211" ht="12" customHeight="1" thickBot="1" x14ac:dyDescent="0.3">
      <c r="E8" s="77"/>
      <c r="F8" s="77"/>
      <c r="G8" s="77"/>
      <c r="H8" s="78"/>
      <c r="I8" s="78"/>
      <c r="J8" s="78"/>
      <c r="K8" s="79"/>
      <c r="L8" s="79"/>
      <c r="M8" s="79"/>
      <c r="N8" s="79"/>
      <c r="O8" s="79"/>
      <c r="P8" s="79"/>
      <c r="Q8" s="80" t="s">
        <v>7</v>
      </c>
      <c r="R8" s="80"/>
      <c r="S8" s="80"/>
    </row>
    <row r="9" spans="1:211" ht="25.5" customHeight="1" x14ac:dyDescent="0.25">
      <c r="A9" s="545" t="s">
        <v>314</v>
      </c>
      <c r="B9" s="548" t="s">
        <v>315</v>
      </c>
      <c r="C9" s="549"/>
      <c r="D9" s="550"/>
      <c r="E9" s="548" t="s">
        <v>316</v>
      </c>
      <c r="F9" s="549"/>
      <c r="G9" s="550"/>
      <c r="H9" s="548" t="s">
        <v>317</v>
      </c>
      <c r="I9" s="549"/>
      <c r="J9" s="550"/>
      <c r="K9" s="548" t="s">
        <v>318</v>
      </c>
      <c r="L9" s="549"/>
      <c r="M9" s="550"/>
      <c r="N9" s="548" t="s">
        <v>62</v>
      </c>
      <c r="O9" s="549"/>
      <c r="P9" s="550"/>
      <c r="Q9" s="548" t="s">
        <v>319</v>
      </c>
      <c r="R9" s="549"/>
      <c r="S9" s="550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</row>
    <row r="10" spans="1:211" ht="21" customHeight="1" thickBot="1" x14ac:dyDescent="0.3">
      <c r="A10" s="546"/>
      <c r="B10" s="551"/>
      <c r="C10" s="552"/>
      <c r="D10" s="553"/>
      <c r="E10" s="551"/>
      <c r="F10" s="552"/>
      <c r="G10" s="553"/>
      <c r="H10" s="551"/>
      <c r="I10" s="552"/>
      <c r="J10" s="553"/>
      <c r="K10" s="551"/>
      <c r="L10" s="552"/>
      <c r="M10" s="553"/>
      <c r="N10" s="551"/>
      <c r="O10" s="552"/>
      <c r="P10" s="553"/>
      <c r="Q10" s="547"/>
      <c r="R10" s="554"/>
      <c r="S10" s="555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</row>
    <row r="11" spans="1:211" ht="1.35" hidden="1" customHeight="1" x14ac:dyDescent="0.25">
      <c r="A11" s="546"/>
      <c r="B11" s="81"/>
      <c r="C11" s="399"/>
      <c r="D11" s="399"/>
      <c r="E11" s="81"/>
      <c r="F11" s="399"/>
      <c r="G11" s="399"/>
      <c r="H11" s="81"/>
      <c r="I11" s="399"/>
      <c r="J11" s="399"/>
      <c r="K11" s="81"/>
      <c r="L11" s="399"/>
      <c r="M11" s="399"/>
      <c r="N11" s="81"/>
      <c r="O11" s="400"/>
      <c r="P11" s="400"/>
      <c r="Q11" s="82"/>
      <c r="R11" s="401"/>
      <c r="S11" s="40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</row>
    <row r="12" spans="1:211" s="3" customFormat="1" ht="6.75" hidden="1" customHeight="1" x14ac:dyDescent="0.2">
      <c r="A12" s="546"/>
      <c r="B12" s="81"/>
      <c r="C12" s="399"/>
      <c r="D12" s="399"/>
      <c r="E12" s="81"/>
      <c r="F12" s="399"/>
      <c r="G12" s="399"/>
      <c r="H12" s="81"/>
      <c r="I12" s="399"/>
      <c r="J12" s="399"/>
      <c r="K12" s="81"/>
      <c r="L12" s="399"/>
      <c r="M12" s="399"/>
      <c r="N12" s="81"/>
      <c r="O12" s="400"/>
      <c r="P12" s="400"/>
      <c r="Q12" s="82"/>
      <c r="R12" s="401"/>
      <c r="S12" s="401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</row>
    <row r="13" spans="1:211" s="84" customFormat="1" ht="13.7" customHeight="1" thickBot="1" x14ac:dyDescent="0.25">
      <c r="A13" s="547"/>
      <c r="B13" s="334" t="s">
        <v>50</v>
      </c>
      <c r="C13" s="334" t="s">
        <v>454</v>
      </c>
      <c r="D13" s="334" t="s">
        <v>590</v>
      </c>
      <c r="E13" s="334" t="s">
        <v>50</v>
      </c>
      <c r="F13" s="334" t="s">
        <v>454</v>
      </c>
      <c r="G13" s="334" t="s">
        <v>590</v>
      </c>
      <c r="H13" s="334" t="s">
        <v>50</v>
      </c>
      <c r="I13" s="334" t="s">
        <v>454</v>
      </c>
      <c r="J13" s="334" t="s">
        <v>590</v>
      </c>
      <c r="K13" s="334" t="s">
        <v>50</v>
      </c>
      <c r="L13" s="334" t="s">
        <v>454</v>
      </c>
      <c r="M13" s="334" t="s">
        <v>590</v>
      </c>
      <c r="N13" s="334" t="s">
        <v>50</v>
      </c>
      <c r="O13" s="334" t="s">
        <v>454</v>
      </c>
      <c r="P13" s="334" t="s">
        <v>590</v>
      </c>
      <c r="Q13" s="334" t="s">
        <v>50</v>
      </c>
      <c r="R13" s="334" t="s">
        <v>454</v>
      </c>
      <c r="S13" s="334" t="s">
        <v>590</v>
      </c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</row>
    <row r="14" spans="1:211" x14ac:dyDescent="0.25">
      <c r="A14" s="85" t="s">
        <v>320</v>
      </c>
      <c r="B14" s="86">
        <v>67</v>
      </c>
      <c r="C14" s="86">
        <v>67</v>
      </c>
      <c r="D14" s="86">
        <v>67</v>
      </c>
      <c r="E14" s="86">
        <v>51</v>
      </c>
      <c r="F14" s="86">
        <v>51</v>
      </c>
      <c r="G14" s="86">
        <v>51</v>
      </c>
      <c r="H14" s="86">
        <v>129</v>
      </c>
      <c r="I14" s="86">
        <v>129</v>
      </c>
      <c r="J14" s="86">
        <v>129</v>
      </c>
      <c r="K14" s="86">
        <v>4</v>
      </c>
      <c r="L14" s="86">
        <v>4</v>
      </c>
      <c r="M14" s="86">
        <v>4</v>
      </c>
      <c r="N14" s="87">
        <v>0</v>
      </c>
      <c r="O14" s="87">
        <v>0</v>
      </c>
      <c r="P14" s="87">
        <v>0</v>
      </c>
      <c r="Q14" s="88">
        <v>251</v>
      </c>
      <c r="R14" s="88">
        <v>251</v>
      </c>
      <c r="S14" s="88">
        <v>251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</row>
    <row r="15" spans="1:211" x14ac:dyDescent="0.25">
      <c r="A15" s="85" t="s">
        <v>321</v>
      </c>
      <c r="B15" s="86">
        <v>121</v>
      </c>
      <c r="C15" s="86">
        <v>121</v>
      </c>
      <c r="D15" s="86">
        <v>121</v>
      </c>
      <c r="E15" s="86">
        <v>279</v>
      </c>
      <c r="F15" s="86">
        <v>279</v>
      </c>
      <c r="G15" s="86">
        <v>279</v>
      </c>
      <c r="H15" s="86">
        <v>437</v>
      </c>
      <c r="I15" s="86">
        <v>437</v>
      </c>
      <c r="J15" s="86">
        <v>437</v>
      </c>
      <c r="K15" s="86">
        <v>4</v>
      </c>
      <c r="L15" s="86">
        <v>4</v>
      </c>
      <c r="M15" s="86">
        <v>4</v>
      </c>
      <c r="N15" s="87">
        <v>20</v>
      </c>
      <c r="O15" s="87">
        <v>20</v>
      </c>
      <c r="P15" s="87">
        <v>20</v>
      </c>
      <c r="Q15" s="88">
        <v>861</v>
      </c>
      <c r="R15" s="88">
        <v>861</v>
      </c>
      <c r="S15" s="88">
        <v>861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</row>
    <row r="16" spans="1:211" x14ac:dyDescent="0.25">
      <c r="A16" s="85" t="s">
        <v>322</v>
      </c>
      <c r="B16" s="86">
        <v>83</v>
      </c>
      <c r="C16" s="86">
        <v>83</v>
      </c>
      <c r="D16" s="86">
        <v>83</v>
      </c>
      <c r="E16" s="86">
        <v>87</v>
      </c>
      <c r="F16" s="86">
        <v>87</v>
      </c>
      <c r="G16" s="86">
        <v>87</v>
      </c>
      <c r="H16" s="86">
        <v>161</v>
      </c>
      <c r="I16" s="86">
        <v>161</v>
      </c>
      <c r="J16" s="86">
        <v>161</v>
      </c>
      <c r="K16" s="86">
        <v>2</v>
      </c>
      <c r="L16" s="86">
        <v>2</v>
      </c>
      <c r="M16" s="86">
        <v>2</v>
      </c>
      <c r="N16" s="87">
        <v>0</v>
      </c>
      <c r="O16" s="87">
        <v>0</v>
      </c>
      <c r="P16" s="87">
        <v>0</v>
      </c>
      <c r="Q16" s="88">
        <v>333</v>
      </c>
      <c r="R16" s="88">
        <v>333</v>
      </c>
      <c r="S16" s="88">
        <v>333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</row>
    <row r="17" spans="1:211" x14ac:dyDescent="0.25">
      <c r="A17" s="85" t="s">
        <v>323</v>
      </c>
      <c r="B17" s="86">
        <v>34</v>
      </c>
      <c r="C17" s="86">
        <v>34</v>
      </c>
      <c r="D17" s="86">
        <v>34</v>
      </c>
      <c r="E17" s="86">
        <v>9</v>
      </c>
      <c r="F17" s="86">
        <v>9</v>
      </c>
      <c r="G17" s="86">
        <v>9</v>
      </c>
      <c r="H17" s="86">
        <v>52</v>
      </c>
      <c r="I17" s="86">
        <v>52</v>
      </c>
      <c r="J17" s="86">
        <v>52</v>
      </c>
      <c r="K17" s="86">
        <v>2</v>
      </c>
      <c r="L17" s="86">
        <v>2</v>
      </c>
      <c r="M17" s="86">
        <v>2</v>
      </c>
      <c r="N17" s="87">
        <v>0</v>
      </c>
      <c r="O17" s="87">
        <v>0</v>
      </c>
      <c r="P17" s="87">
        <v>0</v>
      </c>
      <c r="Q17" s="88">
        <v>97</v>
      </c>
      <c r="R17" s="88">
        <v>97</v>
      </c>
      <c r="S17" s="88">
        <v>97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</row>
    <row r="18" spans="1:211" x14ac:dyDescent="0.25">
      <c r="A18" s="85" t="s">
        <v>324</v>
      </c>
      <c r="B18" s="86">
        <v>2231</v>
      </c>
      <c r="C18" s="86">
        <v>2231</v>
      </c>
      <c r="D18" s="86">
        <v>2231</v>
      </c>
      <c r="E18" s="86">
        <v>492</v>
      </c>
      <c r="F18" s="86">
        <v>492</v>
      </c>
      <c r="G18" s="86">
        <v>492</v>
      </c>
      <c r="H18" s="86">
        <v>652</v>
      </c>
      <c r="I18" s="86">
        <v>652</v>
      </c>
      <c r="J18" s="86">
        <v>652</v>
      </c>
      <c r="K18" s="86">
        <v>7</v>
      </c>
      <c r="L18" s="86">
        <v>7</v>
      </c>
      <c r="M18" s="86">
        <v>7</v>
      </c>
      <c r="N18" s="87">
        <v>250</v>
      </c>
      <c r="O18" s="87">
        <v>250</v>
      </c>
      <c r="P18" s="87">
        <v>250</v>
      </c>
      <c r="Q18" s="88">
        <v>3632</v>
      </c>
      <c r="R18" s="88">
        <v>3632</v>
      </c>
      <c r="S18" s="88">
        <v>3632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</row>
    <row r="19" spans="1:211" x14ac:dyDescent="0.25">
      <c r="A19" s="85" t="s">
        <v>325</v>
      </c>
      <c r="B19" s="86">
        <v>65</v>
      </c>
      <c r="C19" s="86">
        <v>65</v>
      </c>
      <c r="D19" s="86">
        <v>65</v>
      </c>
      <c r="E19" s="86">
        <v>108</v>
      </c>
      <c r="F19" s="86">
        <v>108</v>
      </c>
      <c r="G19" s="86">
        <v>108</v>
      </c>
      <c r="H19" s="86">
        <v>165</v>
      </c>
      <c r="I19" s="86">
        <v>165</v>
      </c>
      <c r="J19" s="86">
        <v>165</v>
      </c>
      <c r="K19" s="86">
        <v>8</v>
      </c>
      <c r="L19" s="86">
        <v>8</v>
      </c>
      <c r="M19" s="86">
        <v>8</v>
      </c>
      <c r="N19" s="87">
        <v>0</v>
      </c>
      <c r="O19" s="87">
        <v>0</v>
      </c>
      <c r="P19" s="87">
        <v>0</v>
      </c>
      <c r="Q19" s="88">
        <v>346</v>
      </c>
      <c r="R19" s="88">
        <v>346</v>
      </c>
      <c r="S19" s="88">
        <v>346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</row>
    <row r="20" spans="1:211" x14ac:dyDescent="0.25">
      <c r="A20" s="85" t="s">
        <v>326</v>
      </c>
      <c r="B20" s="86">
        <v>56</v>
      </c>
      <c r="C20" s="86">
        <v>56</v>
      </c>
      <c r="D20" s="86">
        <v>56</v>
      </c>
      <c r="E20" s="86">
        <v>151</v>
      </c>
      <c r="F20" s="86">
        <v>151</v>
      </c>
      <c r="G20" s="86">
        <v>151</v>
      </c>
      <c r="H20" s="86">
        <v>156</v>
      </c>
      <c r="I20" s="86">
        <v>156</v>
      </c>
      <c r="J20" s="86">
        <v>156</v>
      </c>
      <c r="K20" s="86">
        <v>3</v>
      </c>
      <c r="L20" s="86">
        <v>3</v>
      </c>
      <c r="M20" s="86">
        <v>3</v>
      </c>
      <c r="N20" s="87">
        <v>42</v>
      </c>
      <c r="O20" s="87">
        <v>42</v>
      </c>
      <c r="P20" s="87">
        <v>42</v>
      </c>
      <c r="Q20" s="88">
        <v>408</v>
      </c>
      <c r="R20" s="88">
        <v>408</v>
      </c>
      <c r="S20" s="88">
        <v>408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</row>
    <row r="21" spans="1:211" x14ac:dyDescent="0.25">
      <c r="A21" s="85" t="s">
        <v>327</v>
      </c>
      <c r="B21" s="86">
        <v>33</v>
      </c>
      <c r="C21" s="86">
        <v>33</v>
      </c>
      <c r="D21" s="86">
        <v>33</v>
      </c>
      <c r="E21" s="86">
        <v>16</v>
      </c>
      <c r="F21" s="86">
        <v>16</v>
      </c>
      <c r="G21" s="86">
        <v>16</v>
      </c>
      <c r="H21" s="86">
        <v>104</v>
      </c>
      <c r="I21" s="86">
        <v>104</v>
      </c>
      <c r="J21" s="86">
        <v>104</v>
      </c>
      <c r="K21" s="86">
        <v>2</v>
      </c>
      <c r="L21" s="86">
        <v>2</v>
      </c>
      <c r="M21" s="86">
        <v>2</v>
      </c>
      <c r="N21" s="87">
        <v>0</v>
      </c>
      <c r="O21" s="87">
        <v>0</v>
      </c>
      <c r="P21" s="87">
        <v>0</v>
      </c>
      <c r="Q21" s="88">
        <v>155</v>
      </c>
      <c r="R21" s="88">
        <v>155</v>
      </c>
      <c r="S21" s="88">
        <v>155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</row>
    <row r="22" spans="1:211" x14ac:dyDescent="0.25">
      <c r="A22" s="85" t="s">
        <v>328</v>
      </c>
      <c r="B22" s="86">
        <v>28</v>
      </c>
      <c r="C22" s="86">
        <v>28</v>
      </c>
      <c r="D22" s="86">
        <v>28</v>
      </c>
      <c r="E22" s="86">
        <v>36</v>
      </c>
      <c r="F22" s="86">
        <v>36</v>
      </c>
      <c r="G22" s="86">
        <v>36</v>
      </c>
      <c r="H22" s="86">
        <v>46</v>
      </c>
      <c r="I22" s="86">
        <v>46</v>
      </c>
      <c r="J22" s="86">
        <v>46</v>
      </c>
      <c r="K22" s="86">
        <v>2</v>
      </c>
      <c r="L22" s="86">
        <v>2</v>
      </c>
      <c r="M22" s="86">
        <v>2</v>
      </c>
      <c r="N22" s="87">
        <v>0</v>
      </c>
      <c r="O22" s="87">
        <v>0</v>
      </c>
      <c r="P22" s="87">
        <v>0</v>
      </c>
      <c r="Q22" s="88">
        <v>112</v>
      </c>
      <c r="R22" s="88">
        <v>112</v>
      </c>
      <c r="S22" s="88">
        <v>112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</row>
    <row r="23" spans="1:211" x14ac:dyDescent="0.25">
      <c r="A23" s="85" t="s">
        <v>329</v>
      </c>
      <c r="B23" s="86">
        <v>18</v>
      </c>
      <c r="C23" s="86">
        <v>18</v>
      </c>
      <c r="D23" s="86">
        <v>18</v>
      </c>
      <c r="E23" s="86">
        <v>6</v>
      </c>
      <c r="F23" s="86">
        <v>6</v>
      </c>
      <c r="G23" s="86">
        <v>6</v>
      </c>
      <c r="H23" s="86">
        <v>15</v>
      </c>
      <c r="I23" s="86">
        <v>15</v>
      </c>
      <c r="J23" s="86">
        <v>15</v>
      </c>
      <c r="K23" s="86">
        <v>0</v>
      </c>
      <c r="L23" s="86">
        <v>0</v>
      </c>
      <c r="M23" s="86">
        <v>0</v>
      </c>
      <c r="N23" s="87">
        <v>0</v>
      </c>
      <c r="O23" s="87">
        <v>0</v>
      </c>
      <c r="P23" s="87">
        <v>0</v>
      </c>
      <c r="Q23" s="88">
        <v>39</v>
      </c>
      <c r="R23" s="88">
        <v>39</v>
      </c>
      <c r="S23" s="88">
        <v>39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</row>
    <row r="24" spans="1:211" x14ac:dyDescent="0.25">
      <c r="A24" s="85" t="s">
        <v>330</v>
      </c>
      <c r="B24" s="86">
        <v>18</v>
      </c>
      <c r="C24" s="86">
        <v>18</v>
      </c>
      <c r="D24" s="86">
        <v>18</v>
      </c>
      <c r="E24" s="86">
        <v>9</v>
      </c>
      <c r="F24" s="86">
        <v>9</v>
      </c>
      <c r="G24" s="86">
        <v>9</v>
      </c>
      <c r="H24" s="86">
        <v>47</v>
      </c>
      <c r="I24" s="86">
        <v>47</v>
      </c>
      <c r="J24" s="86">
        <v>47</v>
      </c>
      <c r="K24" s="86">
        <v>2</v>
      </c>
      <c r="L24" s="86">
        <v>2</v>
      </c>
      <c r="M24" s="86">
        <v>2</v>
      </c>
      <c r="N24" s="87">
        <v>0</v>
      </c>
      <c r="O24" s="87">
        <v>0</v>
      </c>
      <c r="P24" s="87">
        <v>0</v>
      </c>
      <c r="Q24" s="88">
        <v>76</v>
      </c>
      <c r="R24" s="88">
        <v>76</v>
      </c>
      <c r="S24" s="88">
        <v>76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</row>
    <row r="25" spans="1:211" x14ac:dyDescent="0.25">
      <c r="A25" s="85" t="s">
        <v>331</v>
      </c>
      <c r="B25" s="86">
        <v>36</v>
      </c>
      <c r="C25" s="86">
        <v>36</v>
      </c>
      <c r="D25" s="86">
        <v>36</v>
      </c>
      <c r="E25" s="86">
        <v>78</v>
      </c>
      <c r="F25" s="86">
        <v>78</v>
      </c>
      <c r="G25" s="86">
        <v>78</v>
      </c>
      <c r="H25" s="86">
        <v>86</v>
      </c>
      <c r="I25" s="86">
        <v>86</v>
      </c>
      <c r="J25" s="86">
        <v>86</v>
      </c>
      <c r="K25" s="86">
        <v>0</v>
      </c>
      <c r="L25" s="86">
        <v>0</v>
      </c>
      <c r="M25" s="86">
        <v>0</v>
      </c>
      <c r="N25" s="87">
        <v>0</v>
      </c>
      <c r="O25" s="87">
        <v>0</v>
      </c>
      <c r="P25" s="87">
        <v>0</v>
      </c>
      <c r="Q25" s="88">
        <v>200</v>
      </c>
      <c r="R25" s="88">
        <v>200</v>
      </c>
      <c r="S25" s="88">
        <v>200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</row>
    <row r="26" spans="1:211" x14ac:dyDescent="0.25">
      <c r="A26" s="85" t="s">
        <v>332</v>
      </c>
      <c r="B26" s="86">
        <v>65</v>
      </c>
      <c r="C26" s="86">
        <v>65</v>
      </c>
      <c r="D26" s="86">
        <v>65</v>
      </c>
      <c r="E26" s="86">
        <v>211</v>
      </c>
      <c r="F26" s="86">
        <v>211</v>
      </c>
      <c r="G26" s="86">
        <v>211</v>
      </c>
      <c r="H26" s="86">
        <v>264</v>
      </c>
      <c r="I26" s="86">
        <v>264</v>
      </c>
      <c r="J26" s="86">
        <v>264</v>
      </c>
      <c r="K26" s="86">
        <v>0</v>
      </c>
      <c r="L26" s="86">
        <v>0</v>
      </c>
      <c r="M26" s="86">
        <v>0</v>
      </c>
      <c r="N26" s="87">
        <v>0</v>
      </c>
      <c r="O26" s="87">
        <v>0</v>
      </c>
      <c r="P26" s="87">
        <v>0</v>
      </c>
      <c r="Q26" s="88">
        <v>540</v>
      </c>
      <c r="R26" s="88">
        <v>540</v>
      </c>
      <c r="S26" s="88">
        <v>540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</row>
    <row r="27" spans="1:211" x14ac:dyDescent="0.25">
      <c r="A27" s="85" t="s">
        <v>333</v>
      </c>
      <c r="B27" s="86">
        <v>65</v>
      </c>
      <c r="C27" s="86">
        <v>65</v>
      </c>
      <c r="D27" s="86">
        <v>65</v>
      </c>
      <c r="E27" s="86">
        <v>71</v>
      </c>
      <c r="F27" s="86">
        <v>71</v>
      </c>
      <c r="G27" s="86">
        <v>71</v>
      </c>
      <c r="H27" s="86">
        <v>63</v>
      </c>
      <c r="I27" s="86">
        <v>63</v>
      </c>
      <c r="J27" s="86">
        <v>63</v>
      </c>
      <c r="K27" s="86">
        <v>0</v>
      </c>
      <c r="L27" s="86">
        <v>0</v>
      </c>
      <c r="M27" s="86">
        <v>0</v>
      </c>
      <c r="N27" s="87">
        <v>0</v>
      </c>
      <c r="O27" s="87">
        <v>0</v>
      </c>
      <c r="P27" s="87">
        <v>0</v>
      </c>
      <c r="Q27" s="88">
        <v>199</v>
      </c>
      <c r="R27" s="88">
        <v>199</v>
      </c>
      <c r="S27" s="88">
        <v>199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</row>
    <row r="28" spans="1:211" x14ac:dyDescent="0.25">
      <c r="A28" s="85" t="s">
        <v>334</v>
      </c>
      <c r="B28" s="86">
        <v>31</v>
      </c>
      <c r="C28" s="86">
        <v>31</v>
      </c>
      <c r="D28" s="86">
        <v>31</v>
      </c>
      <c r="E28" s="86">
        <v>23</v>
      </c>
      <c r="F28" s="86">
        <v>23</v>
      </c>
      <c r="G28" s="86">
        <v>23</v>
      </c>
      <c r="H28" s="86">
        <v>108</v>
      </c>
      <c r="I28" s="86">
        <v>108</v>
      </c>
      <c r="J28" s="86">
        <v>108</v>
      </c>
      <c r="K28" s="86">
        <v>3</v>
      </c>
      <c r="L28" s="86">
        <v>3</v>
      </c>
      <c r="M28" s="86">
        <v>3</v>
      </c>
      <c r="N28" s="87">
        <v>0</v>
      </c>
      <c r="O28" s="87">
        <v>0</v>
      </c>
      <c r="P28" s="87">
        <v>0</v>
      </c>
      <c r="Q28" s="88">
        <v>165</v>
      </c>
      <c r="R28" s="88">
        <v>165</v>
      </c>
      <c r="S28" s="88">
        <v>165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</row>
    <row r="29" spans="1:211" x14ac:dyDescent="0.25">
      <c r="A29" s="85" t="s">
        <v>335</v>
      </c>
      <c r="B29" s="86">
        <v>25</v>
      </c>
      <c r="C29" s="86">
        <v>25</v>
      </c>
      <c r="D29" s="86">
        <v>25</v>
      </c>
      <c r="E29" s="86">
        <v>23</v>
      </c>
      <c r="F29" s="86">
        <v>23</v>
      </c>
      <c r="G29" s="86">
        <v>23</v>
      </c>
      <c r="H29" s="86">
        <v>85</v>
      </c>
      <c r="I29" s="86">
        <v>85</v>
      </c>
      <c r="J29" s="86">
        <v>85</v>
      </c>
      <c r="K29" s="86">
        <v>0</v>
      </c>
      <c r="L29" s="86">
        <v>0</v>
      </c>
      <c r="M29" s="86">
        <v>0</v>
      </c>
      <c r="N29" s="87">
        <v>0</v>
      </c>
      <c r="O29" s="87">
        <v>0</v>
      </c>
      <c r="P29" s="87">
        <v>0</v>
      </c>
      <c r="Q29" s="88">
        <v>133</v>
      </c>
      <c r="R29" s="88">
        <v>133</v>
      </c>
      <c r="S29" s="88">
        <v>133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</row>
    <row r="30" spans="1:211" x14ac:dyDescent="0.25">
      <c r="A30" s="85" t="s">
        <v>336</v>
      </c>
      <c r="B30" s="86">
        <v>65</v>
      </c>
      <c r="C30" s="86">
        <v>65</v>
      </c>
      <c r="D30" s="86">
        <v>65</v>
      </c>
      <c r="E30" s="86">
        <v>195</v>
      </c>
      <c r="F30" s="86">
        <v>195</v>
      </c>
      <c r="G30" s="86">
        <v>195</v>
      </c>
      <c r="H30" s="86">
        <v>203</v>
      </c>
      <c r="I30" s="86">
        <v>203</v>
      </c>
      <c r="J30" s="86">
        <v>203</v>
      </c>
      <c r="K30" s="86">
        <v>0</v>
      </c>
      <c r="L30" s="86">
        <v>0</v>
      </c>
      <c r="M30" s="86">
        <v>0</v>
      </c>
      <c r="N30" s="87">
        <v>0</v>
      </c>
      <c r="O30" s="87">
        <v>0</v>
      </c>
      <c r="P30" s="87">
        <v>0</v>
      </c>
      <c r="Q30" s="88">
        <v>463</v>
      </c>
      <c r="R30" s="88">
        <v>463</v>
      </c>
      <c r="S30" s="88">
        <v>463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</row>
    <row r="31" spans="1:211" x14ac:dyDescent="0.25">
      <c r="A31" s="85" t="s">
        <v>337</v>
      </c>
      <c r="B31" s="86">
        <v>42</v>
      </c>
      <c r="C31" s="86">
        <v>42</v>
      </c>
      <c r="D31" s="86">
        <v>42</v>
      </c>
      <c r="E31" s="86">
        <v>9</v>
      </c>
      <c r="F31" s="86">
        <v>9</v>
      </c>
      <c r="G31" s="86">
        <v>9</v>
      </c>
      <c r="H31" s="86">
        <v>40</v>
      </c>
      <c r="I31" s="86">
        <v>40</v>
      </c>
      <c r="J31" s="86">
        <v>40</v>
      </c>
      <c r="K31" s="86">
        <v>6</v>
      </c>
      <c r="L31" s="86">
        <v>6</v>
      </c>
      <c r="M31" s="86">
        <v>6</v>
      </c>
      <c r="N31" s="87">
        <v>0</v>
      </c>
      <c r="O31" s="87">
        <v>0</v>
      </c>
      <c r="P31" s="87">
        <v>0</v>
      </c>
      <c r="Q31" s="88">
        <v>97</v>
      </c>
      <c r="R31" s="88">
        <v>97</v>
      </c>
      <c r="S31" s="88">
        <v>97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</row>
    <row r="32" spans="1:211" x14ac:dyDescent="0.25">
      <c r="A32" s="85" t="s">
        <v>338</v>
      </c>
      <c r="B32" s="86">
        <v>26</v>
      </c>
      <c r="C32" s="86">
        <v>26</v>
      </c>
      <c r="D32" s="86">
        <v>26</v>
      </c>
      <c r="E32" s="86">
        <v>7</v>
      </c>
      <c r="F32" s="86">
        <v>7</v>
      </c>
      <c r="G32" s="86">
        <v>7</v>
      </c>
      <c r="H32" s="86">
        <v>36</v>
      </c>
      <c r="I32" s="86">
        <v>36</v>
      </c>
      <c r="J32" s="86">
        <v>36</v>
      </c>
      <c r="K32" s="86">
        <v>1</v>
      </c>
      <c r="L32" s="86">
        <v>1</v>
      </c>
      <c r="M32" s="86">
        <v>1</v>
      </c>
      <c r="N32" s="87">
        <v>0</v>
      </c>
      <c r="O32" s="87">
        <v>0</v>
      </c>
      <c r="P32" s="87">
        <v>0</v>
      </c>
      <c r="Q32" s="88">
        <v>70</v>
      </c>
      <c r="R32" s="88">
        <v>70</v>
      </c>
      <c r="S32" s="88">
        <v>70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</row>
    <row r="33" spans="1:211" ht="15.75" thickBot="1" x14ac:dyDescent="0.3">
      <c r="A33" s="85" t="s">
        <v>339</v>
      </c>
      <c r="B33" s="86">
        <v>29</v>
      </c>
      <c r="C33" s="86">
        <v>29</v>
      </c>
      <c r="D33" s="86">
        <v>29</v>
      </c>
      <c r="E33" s="86">
        <v>27</v>
      </c>
      <c r="F33" s="86">
        <v>27</v>
      </c>
      <c r="G33" s="86">
        <v>27</v>
      </c>
      <c r="H33" s="86">
        <v>71</v>
      </c>
      <c r="I33" s="86">
        <v>71</v>
      </c>
      <c r="J33" s="86">
        <v>71</v>
      </c>
      <c r="K33" s="86">
        <v>2</v>
      </c>
      <c r="L33" s="86">
        <v>2</v>
      </c>
      <c r="M33" s="86">
        <v>2</v>
      </c>
      <c r="N33" s="87">
        <v>0</v>
      </c>
      <c r="O33" s="87">
        <v>0</v>
      </c>
      <c r="P33" s="87">
        <v>0</v>
      </c>
      <c r="Q33" s="88">
        <v>129</v>
      </c>
      <c r="R33" s="88">
        <v>129</v>
      </c>
      <c r="S33" s="88">
        <v>129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</row>
    <row r="34" spans="1:211" ht="15.75" thickBot="1" x14ac:dyDescent="0.3">
      <c r="A34" s="89" t="s">
        <v>42</v>
      </c>
      <c r="B34" s="90">
        <v>3138</v>
      </c>
      <c r="C34" s="90">
        <v>3138</v>
      </c>
      <c r="D34" s="90">
        <v>3138</v>
      </c>
      <c r="E34" s="90">
        <v>1888</v>
      </c>
      <c r="F34" s="90">
        <v>1888</v>
      </c>
      <c r="G34" s="90">
        <v>1888</v>
      </c>
      <c r="H34" s="90">
        <v>2920</v>
      </c>
      <c r="I34" s="90">
        <v>2920</v>
      </c>
      <c r="J34" s="90">
        <v>2920</v>
      </c>
      <c r="K34" s="90">
        <v>48</v>
      </c>
      <c r="L34" s="90">
        <v>48</v>
      </c>
      <c r="M34" s="90">
        <v>48</v>
      </c>
      <c r="N34" s="90">
        <v>312</v>
      </c>
      <c r="O34" s="90">
        <v>312</v>
      </c>
      <c r="P34" s="90">
        <v>312</v>
      </c>
      <c r="Q34" s="90">
        <v>8306</v>
      </c>
      <c r="R34" s="90">
        <v>8306</v>
      </c>
      <c r="S34" s="90">
        <v>8306</v>
      </c>
    </row>
    <row r="40" spans="1:211" x14ac:dyDescent="0.25">
      <c r="Q40" s="92"/>
      <c r="R40" s="92"/>
      <c r="S40" s="92"/>
    </row>
  </sheetData>
  <mergeCells count="14">
    <mergeCell ref="K5:S5"/>
    <mergeCell ref="K4:S4"/>
    <mergeCell ref="K1:Q1"/>
    <mergeCell ref="K2:S2"/>
    <mergeCell ref="K3:S3"/>
    <mergeCell ref="K6:S6"/>
    <mergeCell ref="A7:S7"/>
    <mergeCell ref="A9:A13"/>
    <mergeCell ref="B9:D10"/>
    <mergeCell ref="E9:G10"/>
    <mergeCell ref="H9:J10"/>
    <mergeCell ref="K9:M10"/>
    <mergeCell ref="N9:P10"/>
    <mergeCell ref="Q9:S10"/>
  </mergeCells>
  <pageMargins left="0.7" right="0.7" top="0.75" bottom="0.75" header="0.3" footer="0.3"/>
  <pageSetup paperSize="9" scale="67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30"/>
  <sheetViews>
    <sheetView zoomScaleNormal="100" workbookViewId="0">
      <selection activeCell="A2" sqref="A2:D2"/>
    </sheetView>
  </sheetViews>
  <sheetFormatPr defaultRowHeight="15" x14ac:dyDescent="0.25"/>
  <cols>
    <col min="1" max="1" width="34.28515625" customWidth="1"/>
    <col min="2" max="2" width="11.140625" customWidth="1"/>
    <col min="3" max="3" width="10.140625" customWidth="1"/>
    <col min="4" max="4" width="15.28515625" customWidth="1"/>
  </cols>
  <sheetData>
    <row r="1" spans="1:216" s="2" customFormat="1" ht="12.75" x14ac:dyDescent="0.2">
      <c r="A1" s="559" t="s">
        <v>856</v>
      </c>
      <c r="B1" s="559"/>
      <c r="C1" s="559"/>
      <c r="D1" s="559"/>
    </row>
    <row r="2" spans="1:216" s="2" customFormat="1" ht="12.75" x14ac:dyDescent="0.2">
      <c r="A2" s="559" t="s">
        <v>344</v>
      </c>
      <c r="B2" s="559"/>
      <c r="C2" s="559"/>
      <c r="D2" s="559"/>
    </row>
    <row r="3" spans="1:216" s="2" customFormat="1" ht="12.75" x14ac:dyDescent="0.2">
      <c r="A3" s="559" t="s">
        <v>848</v>
      </c>
      <c r="B3" s="559"/>
      <c r="C3" s="559"/>
      <c r="D3" s="559"/>
    </row>
    <row r="4" spans="1:216" s="2" customFormat="1" ht="12.75" x14ac:dyDescent="0.2">
      <c r="A4" s="121"/>
      <c r="B4" s="559" t="s">
        <v>847</v>
      </c>
      <c r="C4" s="559"/>
      <c r="D4" s="559"/>
    </row>
    <row r="5" spans="1:216" s="2" customFormat="1" ht="12.75" x14ac:dyDescent="0.2">
      <c r="B5" s="402"/>
      <c r="C5" s="402"/>
      <c r="D5" s="402"/>
    </row>
    <row r="6" spans="1:216" s="2" customFormat="1" ht="70.5" customHeight="1" x14ac:dyDescent="0.2">
      <c r="A6" s="560" t="s">
        <v>608</v>
      </c>
      <c r="B6" s="560"/>
      <c r="C6" s="560"/>
      <c r="D6" s="560"/>
    </row>
    <row r="7" spans="1:216" s="2" customFormat="1" ht="38.65" customHeight="1" x14ac:dyDescent="0.2">
      <c r="A7" s="561" t="s">
        <v>348</v>
      </c>
      <c r="B7" s="558" t="s">
        <v>349</v>
      </c>
      <c r="C7" s="558"/>
      <c r="D7" s="558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</row>
    <row r="8" spans="1:216" s="2" customFormat="1" ht="11.25" customHeight="1" x14ac:dyDescent="0.2">
      <c r="A8" s="561"/>
      <c r="B8" s="557" t="s">
        <v>50</v>
      </c>
      <c r="C8" s="558" t="s">
        <v>454</v>
      </c>
      <c r="D8" s="558" t="s">
        <v>590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</row>
    <row r="9" spans="1:216" s="2" customFormat="1" ht="86.65" customHeight="1" x14ac:dyDescent="0.2">
      <c r="A9" s="561"/>
      <c r="B9" s="557"/>
      <c r="C9" s="558"/>
      <c r="D9" s="558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</row>
    <row r="10" spans="1:216" s="2" customFormat="1" ht="12.75" x14ac:dyDescent="0.2">
      <c r="A10" s="475" t="s">
        <v>320</v>
      </c>
      <c r="B10" s="128">
        <v>4845.6127479124889</v>
      </c>
      <c r="C10" s="128">
        <v>3876.4805552235957</v>
      </c>
      <c r="D10" s="128">
        <v>3876.4805552235957</v>
      </c>
      <c r="E10" s="123"/>
      <c r="F10" s="123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</row>
    <row r="11" spans="1:216" s="2" customFormat="1" ht="12.75" x14ac:dyDescent="0.2">
      <c r="A11" s="124" t="s">
        <v>321</v>
      </c>
      <c r="B11" s="128">
        <v>10135.146343822438</v>
      </c>
      <c r="C11" s="128">
        <v>8108.0969054117968</v>
      </c>
      <c r="D11" s="441">
        <v>8108.0969054117968</v>
      </c>
      <c r="E11" s="123"/>
      <c r="F11" s="123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</row>
    <row r="12" spans="1:216" s="2" customFormat="1" ht="12.75" x14ac:dyDescent="0.2">
      <c r="A12" s="124" t="s">
        <v>322</v>
      </c>
      <c r="B12" s="128">
        <v>7951.0831178200506</v>
      </c>
      <c r="C12" s="128">
        <v>6360.850671047614</v>
      </c>
      <c r="D12" s="441">
        <v>6360.850671047614</v>
      </c>
      <c r="E12" s="123"/>
      <c r="F12" s="123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</row>
    <row r="13" spans="1:216" s="2" customFormat="1" ht="12.75" x14ac:dyDescent="0.2">
      <c r="A13" s="124" t="s">
        <v>323</v>
      </c>
      <c r="B13" s="128">
        <v>2472.8622643853059</v>
      </c>
      <c r="C13" s="128">
        <v>1978.2848903403437</v>
      </c>
      <c r="D13" s="441">
        <v>1978.2848903403437</v>
      </c>
      <c r="E13" s="123"/>
      <c r="F13" s="123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</row>
    <row r="14" spans="1:216" s="2" customFormat="1" ht="12.75" x14ac:dyDescent="0.2">
      <c r="A14" s="124" t="s">
        <v>324</v>
      </c>
      <c r="B14" s="128">
        <v>17166.608895065838</v>
      </c>
      <c r="C14" s="128">
        <v>13733.252953306979</v>
      </c>
      <c r="D14" s="441">
        <v>13733.252953306979</v>
      </c>
      <c r="E14" s="123"/>
      <c r="F14" s="123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</row>
    <row r="15" spans="1:216" s="2" customFormat="1" ht="12.75" x14ac:dyDescent="0.2">
      <c r="A15" s="124" t="s">
        <v>325</v>
      </c>
      <c r="B15" s="128">
        <v>6485.1873100182784</v>
      </c>
      <c r="C15" s="128">
        <v>5188.1369420408118</v>
      </c>
      <c r="D15" s="441">
        <v>5188.1369420408118</v>
      </c>
      <c r="E15" s="123"/>
      <c r="F15" s="123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</row>
    <row r="16" spans="1:216" s="2" customFormat="1" ht="12.75" x14ac:dyDescent="0.2">
      <c r="A16" s="124" t="s">
        <v>326</v>
      </c>
      <c r="B16" s="128">
        <v>5808.4484207028063</v>
      </c>
      <c r="C16" s="128">
        <v>4646.7471773458929</v>
      </c>
      <c r="D16" s="441">
        <v>4646.7471773458929</v>
      </c>
      <c r="E16" s="123"/>
      <c r="F16" s="123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</row>
    <row r="17" spans="1:216" s="2" customFormat="1" ht="12.75" x14ac:dyDescent="0.2">
      <c r="A17" s="124" t="s">
        <v>327</v>
      </c>
      <c r="B17" s="128">
        <v>2944.7246987027484</v>
      </c>
      <c r="C17" s="128">
        <v>2355.7738987552339</v>
      </c>
      <c r="D17" s="441">
        <v>2355.7738987552339</v>
      </c>
      <c r="E17" s="123"/>
      <c r="F17" s="123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</row>
    <row r="18" spans="1:216" s="2" customFormat="1" ht="12.75" x14ac:dyDescent="0.2">
      <c r="A18" s="124" t="s">
        <v>328</v>
      </c>
      <c r="B18" s="128">
        <v>3723.2839009567706</v>
      </c>
      <c r="C18" s="128">
        <v>2978.6197111714882</v>
      </c>
      <c r="D18" s="441">
        <v>2978.6197111714882</v>
      </c>
      <c r="E18" s="123"/>
      <c r="F18" s="123"/>
      <c r="G18" s="120" t="s">
        <v>7</v>
      </c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</row>
    <row r="19" spans="1:216" s="2" customFormat="1" ht="12.75" x14ac:dyDescent="0.2">
      <c r="A19" s="124" t="s">
        <v>329</v>
      </c>
      <c r="B19" s="128">
        <v>2670.2173443813754</v>
      </c>
      <c r="C19" s="128">
        <v>2136.1685615868632</v>
      </c>
      <c r="D19" s="441">
        <v>2136.1685615868632</v>
      </c>
      <c r="E19" s="123"/>
      <c r="F19" s="123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</row>
    <row r="20" spans="1:216" s="2" customFormat="1" ht="12.75" x14ac:dyDescent="0.2">
      <c r="A20" s="124" t="s">
        <v>330</v>
      </c>
      <c r="B20" s="128">
        <v>1973.7326730080408</v>
      </c>
      <c r="C20" s="128">
        <v>1578.9822105411345</v>
      </c>
      <c r="D20" s="441">
        <v>1578.9822105411345</v>
      </c>
      <c r="E20" s="123"/>
      <c r="F20" s="123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</row>
    <row r="21" spans="1:216" s="2" customFormat="1" ht="12.75" x14ac:dyDescent="0.2">
      <c r="A21" s="124" t="s">
        <v>331</v>
      </c>
      <c r="B21" s="128">
        <v>3840.6945588880208</v>
      </c>
      <c r="C21" s="128">
        <v>3072.5480038611126</v>
      </c>
      <c r="D21" s="441">
        <v>3072.5480038611126</v>
      </c>
      <c r="E21" s="123"/>
      <c r="F21" s="123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</row>
    <row r="22" spans="1:216" s="2" customFormat="1" ht="12.75" x14ac:dyDescent="0.2">
      <c r="A22" s="124" t="s">
        <v>332</v>
      </c>
      <c r="B22" s="128">
        <v>6574.8559433428391</v>
      </c>
      <c r="C22" s="128">
        <v>5259.8716702536431</v>
      </c>
      <c r="D22" s="441">
        <v>5259.8716702536431</v>
      </c>
      <c r="E22" s="123"/>
      <c r="F22" s="123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</row>
    <row r="23" spans="1:216" s="2" customFormat="1" ht="12.75" x14ac:dyDescent="0.2">
      <c r="A23" s="124" t="s">
        <v>333</v>
      </c>
      <c r="B23" s="128">
        <v>5563.7539766508007</v>
      </c>
      <c r="C23" s="128">
        <v>4450.9921090632515</v>
      </c>
      <c r="D23" s="441">
        <v>4450.9921090632515</v>
      </c>
      <c r="E23" s="123"/>
      <c r="F23" s="123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</row>
    <row r="24" spans="1:216" s="2" customFormat="1" ht="12.75" x14ac:dyDescent="0.2">
      <c r="A24" s="124" t="s">
        <v>334</v>
      </c>
      <c r="B24" s="128">
        <v>2954.2915504930247</v>
      </c>
      <c r="C24" s="128">
        <v>2363.4273611487547</v>
      </c>
      <c r="D24" s="441">
        <v>2363.4273611487547</v>
      </c>
      <c r="E24" s="123"/>
      <c r="F24" s="123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</row>
    <row r="25" spans="1:216" s="2" customFormat="1" ht="12.75" x14ac:dyDescent="0.2">
      <c r="A25" s="124" t="s">
        <v>335</v>
      </c>
      <c r="B25" s="128">
        <v>2256.0802517487223</v>
      </c>
      <c r="C25" s="128">
        <v>1804.8597116423598</v>
      </c>
      <c r="D25" s="441">
        <v>1804.8597116423598</v>
      </c>
      <c r="E25" s="123"/>
      <c r="F25" s="123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</row>
    <row r="26" spans="1:216" s="2" customFormat="1" ht="12.75" x14ac:dyDescent="0.2">
      <c r="A26" s="124" t="s">
        <v>336</v>
      </c>
      <c r="B26" s="128">
        <v>4703.0429416466295</v>
      </c>
      <c r="C26" s="128">
        <v>3762.4249939347392</v>
      </c>
      <c r="D26" s="441">
        <v>3762.4249939347392</v>
      </c>
      <c r="E26" s="123"/>
      <c r="F26" s="123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</row>
    <row r="27" spans="1:216" s="2" customFormat="1" ht="12.75" x14ac:dyDescent="0.2">
      <c r="A27" s="124" t="s">
        <v>337</v>
      </c>
      <c r="B27" s="128">
        <v>3329.7974379081652</v>
      </c>
      <c r="C27" s="128">
        <v>2663.8313237980333</v>
      </c>
      <c r="D27" s="441">
        <v>2663.8313237980333</v>
      </c>
      <c r="E27" s="123"/>
      <c r="F27" s="123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</row>
    <row r="28" spans="1:216" s="2" customFormat="1" ht="12.75" x14ac:dyDescent="0.2">
      <c r="A28" s="124" t="s">
        <v>338</v>
      </c>
      <c r="B28" s="128">
        <v>2284.1804288053881</v>
      </c>
      <c r="C28" s="128">
        <v>1827.3397973663857</v>
      </c>
      <c r="D28" s="441">
        <v>1827.3397973663857</v>
      </c>
      <c r="E28" s="123"/>
      <c r="F28" s="123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</row>
    <row r="29" spans="1:216" s="2" customFormat="1" ht="13.5" thickBot="1" x14ac:dyDescent="0.25">
      <c r="A29" s="125" t="s">
        <v>339</v>
      </c>
      <c r="B29" s="128">
        <v>2815.395193740273</v>
      </c>
      <c r="C29" s="128">
        <v>2252.3105521599637</v>
      </c>
      <c r="D29" s="441">
        <v>2252.3105521599637</v>
      </c>
      <c r="E29" s="123"/>
      <c r="F29" s="123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</row>
    <row r="30" spans="1:216" s="2" customFormat="1" ht="13.5" thickBot="1" x14ac:dyDescent="0.25">
      <c r="A30" s="126" t="s">
        <v>42</v>
      </c>
      <c r="B30" s="336">
        <v>100499.00000000001</v>
      </c>
      <c r="C30" s="336">
        <v>80399</v>
      </c>
      <c r="D30" s="441">
        <v>80399</v>
      </c>
      <c r="E30" s="385"/>
      <c r="F30" s="385"/>
    </row>
  </sheetData>
  <mergeCells count="10">
    <mergeCell ref="B8:B9"/>
    <mergeCell ref="C8:C9"/>
    <mergeCell ref="D8:D9"/>
    <mergeCell ref="A1:D1"/>
    <mergeCell ref="A2:D2"/>
    <mergeCell ref="A3:D3"/>
    <mergeCell ref="B4:D4"/>
    <mergeCell ref="A6:D6"/>
    <mergeCell ref="A7:A9"/>
    <mergeCell ref="B7:D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19</vt:i4>
      </vt:variant>
    </vt:vector>
  </HeadingPairs>
  <TitlesOfParts>
    <vt:vector size="44" baseType="lpstr">
      <vt:lpstr>прил №3  собств доходы гот</vt:lpstr>
      <vt:lpstr>прил №4 муртуз гойтиев</vt:lpstr>
      <vt:lpstr>прил №5 гот</vt:lpstr>
      <vt:lpstr>прил №6 гот</vt:lpstr>
      <vt:lpstr>прил №7 гот</vt:lpstr>
      <vt:lpstr>расш №1 к 7 прил гот</vt:lpstr>
      <vt:lpstr>расш №2 к 7 прил гот</vt:lpstr>
      <vt:lpstr>прил №8 гот</vt:lpstr>
      <vt:lpstr> прил №10 гот </vt:lpstr>
      <vt:lpstr>прил №11 гот</vt:lpstr>
      <vt:lpstr>прил №12</vt:lpstr>
      <vt:lpstr>прило №13 гот</vt:lpstr>
      <vt:lpstr>прил №14 гот</vt:lpstr>
      <vt:lpstr> Прил 15 гот</vt:lpstr>
      <vt:lpstr>прил №16 гот</vt:lpstr>
      <vt:lpstr>прил 16 дети инва гот</vt:lpstr>
      <vt:lpstr>прил №17 МП.</vt:lpstr>
      <vt:lpstr>прил №18 гот</vt:lpstr>
      <vt:lpstr>прил №19 </vt:lpstr>
      <vt:lpstr>прил №20 гот</vt:lpstr>
      <vt:lpstr>прил №21гот</vt:lpstr>
      <vt:lpstr>прил №22</vt:lpstr>
      <vt:lpstr>прил №23.</vt:lpstr>
      <vt:lpstr>прил №24</vt:lpstr>
      <vt:lpstr>прил №25</vt:lpstr>
      <vt:lpstr>' Прил 15 гот'!Область_печати</vt:lpstr>
      <vt:lpstr>' прил №10 гот '!Область_печати</vt:lpstr>
      <vt:lpstr>'прил №11 гот'!Область_печати</vt:lpstr>
      <vt:lpstr>'прил №12'!Область_печати</vt:lpstr>
      <vt:lpstr>'прил №14 гот'!Область_печати</vt:lpstr>
      <vt:lpstr>'прил №16 гот'!Область_печати</vt:lpstr>
      <vt:lpstr>'прил №17 МП.'!Область_печати</vt:lpstr>
      <vt:lpstr>'прил №19 '!Область_печати</vt:lpstr>
      <vt:lpstr>'прил №21гот'!Область_печати</vt:lpstr>
      <vt:lpstr>'прил №22'!Область_печати</vt:lpstr>
      <vt:lpstr>'прил №23.'!Область_печати</vt:lpstr>
      <vt:lpstr>'прил №24'!Область_печати</vt:lpstr>
      <vt:lpstr>'прил №3  собств доходы гот'!Область_печати</vt:lpstr>
      <vt:lpstr>'прил №6 гот'!Область_печати</vt:lpstr>
      <vt:lpstr>'прил №7 гот'!Область_печати</vt:lpstr>
      <vt:lpstr>'прил №8 гот'!Область_печати</vt:lpstr>
      <vt:lpstr>'прило №13 гот'!Область_печати</vt:lpstr>
      <vt:lpstr>'расш №1 к 7 прил гот'!Область_печати</vt:lpstr>
      <vt:lpstr>'расш №2 к 7 прил гот'!Область_печати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2020-12-31T09:43:29Z</dcterms:modified>
</cp:coreProperties>
</file>